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Plan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U27" i="1" l="1"/>
  <c r="U26" i="1"/>
  <c r="U25" i="1"/>
  <c r="U24" i="1"/>
  <c r="U23" i="1"/>
  <c r="U22" i="1"/>
  <c r="U21" i="1"/>
  <c r="U20" i="1"/>
  <c r="U19" i="1"/>
  <c r="U18" i="1"/>
  <c r="F27" i="1"/>
  <c r="J27" i="1"/>
  <c r="N25" i="1"/>
  <c r="J25" i="1"/>
  <c r="D25" i="1"/>
  <c r="L25" i="1" s="1"/>
  <c r="M25" i="1" s="1"/>
  <c r="R25" i="1"/>
  <c r="S25" i="1" s="1"/>
  <c r="J24" i="1"/>
  <c r="F24" i="1"/>
  <c r="D24" i="1"/>
  <c r="R24" i="1"/>
  <c r="S24" i="1" s="1"/>
  <c r="R23" i="1"/>
  <c r="S23" i="1" s="1"/>
  <c r="F23" i="1"/>
  <c r="J21" i="1"/>
  <c r="D21" i="1"/>
  <c r="L21" i="1" s="1"/>
  <c r="M21" i="1" s="1"/>
  <c r="R21" i="1"/>
  <c r="S21" i="1" s="1"/>
  <c r="J20" i="1"/>
  <c r="F20" i="1"/>
  <c r="D20" i="1"/>
  <c r="E20" i="1" s="1"/>
  <c r="R20" i="1"/>
  <c r="S20" i="1" s="1"/>
  <c r="R18" i="1"/>
  <c r="S18" i="1" s="1"/>
  <c r="D18" i="1"/>
  <c r="E18" i="1" s="1"/>
  <c r="J17" i="1"/>
  <c r="D17" i="1"/>
  <c r="L17" i="1" s="1"/>
  <c r="M17" i="1" s="1"/>
  <c r="R17" i="1"/>
  <c r="J16" i="1"/>
  <c r="F16" i="1"/>
  <c r="D16" i="1"/>
  <c r="E16" i="1" s="1"/>
  <c r="R16" i="1"/>
  <c r="R15" i="1"/>
  <c r="R14" i="1"/>
  <c r="D14" i="1"/>
  <c r="E14" i="1" s="1"/>
  <c r="C13" i="1"/>
  <c r="R13" i="1" s="1"/>
  <c r="E6" i="1"/>
  <c r="E5" i="1"/>
  <c r="E4" i="1"/>
  <c r="E3" i="1"/>
  <c r="E2" i="1"/>
  <c r="D13" i="1" l="1"/>
  <c r="L13" i="1" s="1"/>
  <c r="E25" i="1"/>
  <c r="J13" i="1"/>
  <c r="E21" i="1"/>
  <c r="E8" i="1"/>
  <c r="N21" i="1"/>
  <c r="E24" i="1"/>
  <c r="G24" i="1" s="1"/>
  <c r="G20" i="1"/>
  <c r="G16" i="1"/>
  <c r="M13" i="1"/>
  <c r="F22" i="1"/>
  <c r="J22" i="1"/>
  <c r="E13" i="1"/>
  <c r="F15" i="1"/>
  <c r="J19" i="1"/>
  <c r="D19" i="1"/>
  <c r="D22" i="1"/>
  <c r="F26" i="1"/>
  <c r="J26" i="1"/>
  <c r="F14" i="1"/>
  <c r="G14" i="1" s="1"/>
  <c r="J14" i="1"/>
  <c r="L14" i="1"/>
  <c r="H16" i="1"/>
  <c r="E17" i="1"/>
  <c r="N17" i="1"/>
  <c r="F19" i="1"/>
  <c r="R22" i="1"/>
  <c r="S22" i="1" s="1"/>
  <c r="J23" i="1"/>
  <c r="D23" i="1"/>
  <c r="D26" i="1"/>
  <c r="J15" i="1"/>
  <c r="D15" i="1"/>
  <c r="N13" i="1"/>
  <c r="F18" i="1"/>
  <c r="G18" i="1" s="1"/>
  <c r="J18" i="1"/>
  <c r="L18" i="1"/>
  <c r="R19" i="1"/>
  <c r="S19" i="1" s="1"/>
  <c r="H20" i="1"/>
  <c r="R26" i="1"/>
  <c r="S26" i="1" s="1"/>
  <c r="F13" i="1"/>
  <c r="L16" i="1"/>
  <c r="F17" i="1"/>
  <c r="L20" i="1"/>
  <c r="F21" i="1"/>
  <c r="L24" i="1"/>
  <c r="F25" i="1"/>
  <c r="D27" i="1"/>
  <c r="R27" i="1"/>
  <c r="S27" i="1" s="1"/>
  <c r="U17" i="1" l="1"/>
  <c r="U13" i="1"/>
  <c r="U15" i="1"/>
  <c r="U14" i="1"/>
  <c r="U16" i="1"/>
  <c r="H17" i="1"/>
  <c r="G25" i="1"/>
  <c r="H21" i="1"/>
  <c r="K21" i="1" s="1"/>
  <c r="O21" i="1" s="1"/>
  <c r="V21" i="1" s="1"/>
  <c r="W21" i="1" s="1"/>
  <c r="X21" i="1" s="1"/>
  <c r="G13" i="1"/>
  <c r="H24" i="1"/>
  <c r="K24" i="1" s="1"/>
  <c r="H18" i="1"/>
  <c r="K18" i="1" s="1"/>
  <c r="G17" i="1"/>
  <c r="K20" i="1"/>
  <c r="K17" i="1"/>
  <c r="O17" i="1" s="1"/>
  <c r="V17" i="1" s="1"/>
  <c r="W17" i="1" s="1"/>
  <c r="X17" i="1" s="1"/>
  <c r="M20" i="1"/>
  <c r="N20" i="1"/>
  <c r="E23" i="1"/>
  <c r="G23" i="1" s="1"/>
  <c r="L23" i="1"/>
  <c r="N14" i="1"/>
  <c r="M14" i="1"/>
  <c r="H13" i="1"/>
  <c r="E22" i="1"/>
  <c r="G22" i="1" s="1"/>
  <c r="L22" i="1"/>
  <c r="H25" i="1"/>
  <c r="M24" i="1"/>
  <c r="N24" i="1"/>
  <c r="E15" i="1"/>
  <c r="L15" i="1"/>
  <c r="K16" i="1"/>
  <c r="E19" i="1"/>
  <c r="L19" i="1"/>
  <c r="E27" i="1"/>
  <c r="H27" i="1" s="1"/>
  <c r="L27" i="1"/>
  <c r="N18" i="1"/>
  <c r="M18" i="1"/>
  <c r="H14" i="1"/>
  <c r="G21" i="1"/>
  <c r="M16" i="1"/>
  <c r="N16" i="1"/>
  <c r="E26" i="1"/>
  <c r="L26" i="1"/>
  <c r="P17" i="1" l="1"/>
  <c r="AA17" i="1" s="1"/>
  <c r="AB17" i="1" s="1"/>
  <c r="S17" i="1" s="1"/>
  <c r="O20" i="1"/>
  <c r="V20" i="1" s="1"/>
  <c r="W20" i="1" s="1"/>
  <c r="X20" i="1" s="1"/>
  <c r="H23" i="1"/>
  <c r="K23" i="1" s="1"/>
  <c r="O18" i="1"/>
  <c r="V18" i="1" s="1"/>
  <c r="W18" i="1" s="1"/>
  <c r="X18" i="1" s="1"/>
  <c r="P21" i="1"/>
  <c r="AA21" i="1" s="1"/>
  <c r="AB21" i="1" s="1"/>
  <c r="AC21" i="1" s="1"/>
  <c r="Y21" i="1" s="1"/>
  <c r="P24" i="1"/>
  <c r="AA24" i="1" s="1"/>
  <c r="AB24" i="1" s="1"/>
  <c r="AC24" i="1" s="1"/>
  <c r="Y24" i="1" s="1"/>
  <c r="O24" i="1"/>
  <c r="V24" i="1" s="1"/>
  <c r="W24" i="1" s="1"/>
  <c r="X24" i="1" s="1"/>
  <c r="P18" i="1"/>
  <c r="AA18" i="1" s="1"/>
  <c r="AB18" i="1" s="1"/>
  <c r="AC18" i="1" s="1"/>
  <c r="Y18" i="1" s="1"/>
  <c r="P20" i="1"/>
  <c r="AA20" i="1" s="1"/>
  <c r="AB20" i="1" s="1"/>
  <c r="AC20" i="1" s="1"/>
  <c r="Y20" i="1" s="1"/>
  <c r="P16" i="1"/>
  <c r="AA16" i="1" s="1"/>
  <c r="AB16" i="1" s="1"/>
  <c r="S16" i="1" s="1"/>
  <c r="K27" i="1"/>
  <c r="G26" i="1"/>
  <c r="O16" i="1"/>
  <c r="V16" i="1" s="1"/>
  <c r="W16" i="1" s="1"/>
  <c r="X16" i="1" s="1"/>
  <c r="K25" i="1"/>
  <c r="O25" i="1" s="1"/>
  <c r="V25" i="1" s="1"/>
  <c r="W25" i="1" s="1"/>
  <c r="X25" i="1" s="1"/>
  <c r="K13" i="1"/>
  <c r="O13" i="1" s="1"/>
  <c r="V13" i="1" s="1"/>
  <c r="W13" i="1" s="1"/>
  <c r="X13" i="1" s="1"/>
  <c r="N23" i="1"/>
  <c r="M23" i="1"/>
  <c r="N26" i="1"/>
  <c r="M26" i="1"/>
  <c r="K14" i="1"/>
  <c r="P14" i="1" s="1"/>
  <c r="AA14" i="1" s="1"/>
  <c r="AB14" i="1" s="1"/>
  <c r="S14" i="1" s="1"/>
  <c r="N19" i="1"/>
  <c r="M19" i="1"/>
  <c r="N15" i="1"/>
  <c r="M15" i="1"/>
  <c r="G27" i="1"/>
  <c r="AC17" i="1"/>
  <c r="Y17" i="1" s="1"/>
  <c r="H22" i="1"/>
  <c r="H26" i="1"/>
  <c r="N27" i="1"/>
  <c r="M27" i="1"/>
  <c r="G19" i="1"/>
  <c r="H19" i="1"/>
  <c r="G15" i="1"/>
  <c r="H15" i="1"/>
  <c r="N22" i="1"/>
  <c r="M22" i="1"/>
  <c r="P23" i="1" l="1"/>
  <c r="AA23" i="1" s="1"/>
  <c r="AB23" i="1" s="1"/>
  <c r="AC23" i="1" s="1"/>
  <c r="Y23" i="1" s="1"/>
  <c r="O27" i="1"/>
  <c r="V27" i="1" s="1"/>
  <c r="W27" i="1" s="1"/>
  <c r="X27" i="1" s="1"/>
  <c r="P13" i="1"/>
  <c r="AA13" i="1" s="1"/>
  <c r="AB13" i="1" s="1"/>
  <c r="S13" i="1" s="1"/>
  <c r="AC16" i="1"/>
  <c r="Y16" i="1" s="1"/>
  <c r="P25" i="1"/>
  <c r="AA25" i="1" s="1"/>
  <c r="AB25" i="1" s="1"/>
  <c r="AC25" i="1" s="1"/>
  <c r="Y25" i="1" s="1"/>
  <c r="P27" i="1"/>
  <c r="AA27" i="1" s="1"/>
  <c r="AB27" i="1" s="1"/>
  <c r="AC27" i="1" s="1"/>
  <c r="Y27" i="1" s="1"/>
  <c r="O14" i="1"/>
  <c r="V14" i="1" s="1"/>
  <c r="W14" i="1" s="1"/>
  <c r="X14" i="1" s="1"/>
  <c r="K15" i="1"/>
  <c r="O15" i="1" s="1"/>
  <c r="V15" i="1" s="1"/>
  <c r="W15" i="1" s="1"/>
  <c r="X15" i="1" s="1"/>
  <c r="O23" i="1"/>
  <c r="V23" i="1" s="1"/>
  <c r="W23" i="1" s="1"/>
  <c r="X23" i="1" s="1"/>
  <c r="K22" i="1"/>
  <c r="O22" i="1" s="1"/>
  <c r="V22" i="1" s="1"/>
  <c r="W22" i="1" s="1"/>
  <c r="X22" i="1" s="1"/>
  <c r="K19" i="1"/>
  <c r="P19" i="1" s="1"/>
  <c r="AA19" i="1" s="1"/>
  <c r="AB19" i="1" s="1"/>
  <c r="K26" i="1"/>
  <c r="P26" i="1" s="1"/>
  <c r="AA26" i="1" s="1"/>
  <c r="AB26" i="1" s="1"/>
  <c r="AC14" i="1"/>
  <c r="Y14" i="1" s="1"/>
  <c r="P22" i="1" l="1"/>
  <c r="AA22" i="1" s="1"/>
  <c r="AB22" i="1" s="1"/>
  <c r="AC22" i="1" s="1"/>
  <c r="Y22" i="1" s="1"/>
  <c r="AC13" i="1"/>
  <c r="Y13" i="1" s="1"/>
  <c r="O19" i="1"/>
  <c r="V19" i="1" s="1"/>
  <c r="W19" i="1" s="1"/>
  <c r="X19" i="1" s="1"/>
  <c r="P15" i="1"/>
  <c r="AA15" i="1" s="1"/>
  <c r="AB15" i="1" s="1"/>
  <c r="S15" i="1" s="1"/>
  <c r="AC26" i="1"/>
  <c r="Y26" i="1" s="1"/>
  <c r="O26" i="1"/>
  <c r="V26" i="1" s="1"/>
  <c r="W26" i="1" s="1"/>
  <c r="X26" i="1" s="1"/>
  <c r="AC19" i="1"/>
  <c r="Y19" i="1" s="1"/>
  <c r="AC15" i="1" l="1"/>
  <c r="Y15" i="1" s="1"/>
</calcChain>
</file>

<file path=xl/sharedStrings.xml><?xml version="1.0" encoding="utf-8"?>
<sst xmlns="http://schemas.openxmlformats.org/spreadsheetml/2006/main" count="63" uniqueCount="54">
  <si>
    <t>Benefícios/Custos Comuns</t>
  </si>
  <si>
    <t>Valor Base</t>
  </si>
  <si>
    <t>Troca</t>
  </si>
  <si>
    <t>Custo Mês</t>
  </si>
  <si>
    <t>Exame Médico</t>
  </si>
  <si>
    <t>EPI/Uniforme</t>
  </si>
  <si>
    <t>Alimentação Normal</t>
  </si>
  <si>
    <t>Transporte Normal</t>
  </si>
  <si>
    <t>Assistência Médica</t>
  </si>
  <si>
    <t>Valores Para Cálculo de Custo/Hora</t>
  </si>
  <si>
    <t>Custo/Hora</t>
  </si>
  <si>
    <t>Horas Trabalho mensal</t>
  </si>
  <si>
    <t>Horas Diárias para Cálculo custo/Dia</t>
  </si>
  <si>
    <t>INSS</t>
  </si>
  <si>
    <t>Código</t>
  </si>
  <si>
    <t>Função</t>
  </si>
  <si>
    <t>Salário</t>
  </si>
  <si>
    <t>Férias</t>
  </si>
  <si>
    <t>1/3 Férias</t>
  </si>
  <si>
    <t>13° Salario</t>
  </si>
  <si>
    <t>FGTS</t>
  </si>
  <si>
    <t>Tempo casa</t>
  </si>
  <si>
    <t>Aviso Prévio</t>
  </si>
  <si>
    <t>Multa FGTS</t>
  </si>
  <si>
    <t>Férias pro</t>
  </si>
  <si>
    <t>1/3 Férias Pro</t>
  </si>
  <si>
    <t>13 Sal Prop</t>
  </si>
  <si>
    <t>Simples</t>
  </si>
  <si>
    <t>Total</t>
  </si>
  <si>
    <t>Custo</t>
  </si>
  <si>
    <t>Custo Hora</t>
  </si>
  <si>
    <t>Custo Nominal</t>
  </si>
  <si>
    <t>% Economia Simples</t>
  </si>
  <si>
    <t>Meses</t>
  </si>
  <si>
    <t>Remuneração</t>
  </si>
  <si>
    <t>Benefício</t>
  </si>
  <si>
    <t>Custo hora</t>
  </si>
  <si>
    <t>Dia</t>
  </si>
  <si>
    <t>Hora Final</t>
  </si>
  <si>
    <t>ESP</t>
  </si>
  <si>
    <t>ENGENHEIRO ESPECIALISTA</t>
  </si>
  <si>
    <t>ENG</t>
  </si>
  <si>
    <t>ENGENHEIRO DE AUTOMAÇÃO</t>
  </si>
  <si>
    <t>AUT</t>
  </si>
  <si>
    <t>TÉCNICO DE AUTOMAÇÃO</t>
  </si>
  <si>
    <t>PRO</t>
  </si>
  <si>
    <t>PROJETISTA</t>
  </si>
  <si>
    <t>SEG</t>
  </si>
  <si>
    <t>TÉCNICO DE SEGURANÇA</t>
  </si>
  <si>
    <t>% Adição Hora Base</t>
  </si>
  <si>
    <t>S I M P L E S</t>
  </si>
  <si>
    <t>T R A D I C I O N A L</t>
  </si>
  <si>
    <t>Desenvolvido por: Programador VBA</t>
  </si>
  <si>
    <t>www.programadorvba.com.br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</si>
</sst>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/>
    <xf numFmtId="43" fontId="2" fillId="2" borderId="1" xfId="1" applyFont="1" applyFill="1" applyBorder="1"/>
    <xf numFmtId="0" fontId="0" fillId="0" borderId="2" xfId="0" applyBorder="1"/>
    <xf numFmtId="43" fontId="1" fillId="3" borderId="2" xfId="1" applyFont="1" applyFill="1" applyBorder="1"/>
    <xf numFmtId="0" fontId="0" fillId="3" borderId="3" xfId="0" applyFill="1" applyBorder="1"/>
    <xf numFmtId="43" fontId="0" fillId="0" borderId="4" xfId="0" applyNumberFormat="1" applyBorder="1"/>
    <xf numFmtId="0" fontId="0" fillId="0" borderId="5" xfId="0" applyBorder="1"/>
    <xf numFmtId="43" fontId="1" fillId="3" borderId="5" xfId="1" applyFont="1" applyFill="1" applyBorder="1"/>
    <xf numFmtId="0" fontId="0" fillId="3" borderId="6" xfId="0" applyFill="1" applyBorder="1"/>
    <xf numFmtId="43" fontId="0" fillId="0" borderId="7" xfId="0" applyNumberFormat="1" applyBorder="1"/>
    <xf numFmtId="43" fontId="1" fillId="3" borderId="8" xfId="1" applyFont="1" applyFill="1" applyBorder="1"/>
    <xf numFmtId="0" fontId="0" fillId="3" borderId="9" xfId="0" applyFill="1" applyBorder="1"/>
    <xf numFmtId="0" fontId="2" fillId="2" borderId="12" xfId="0" applyFont="1" applyFill="1" applyBorder="1" applyAlignment="1"/>
    <xf numFmtId="0" fontId="0" fillId="0" borderId="1" xfId="0" applyBorder="1"/>
    <xf numFmtId="43" fontId="0" fillId="0" borderId="1" xfId="0" applyNumberFormat="1" applyBorder="1"/>
    <xf numFmtId="10" fontId="0" fillId="3" borderId="1" xfId="0" applyNumberFormat="1" applyFill="1" applyBorder="1"/>
    <xf numFmtId="0" fontId="0" fillId="0" borderId="0" xfId="0" applyBorder="1"/>
    <xf numFmtId="43" fontId="0" fillId="0" borderId="0" xfId="0" applyNumberFormat="1" applyBorder="1"/>
    <xf numFmtId="43" fontId="1" fillId="0" borderId="0" xfId="1" applyFont="1"/>
    <xf numFmtId="0" fontId="0" fillId="0" borderId="0" xfId="0" applyFill="1"/>
    <xf numFmtId="16" fontId="2" fillId="2" borderId="1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8" xfId="0" applyBorder="1"/>
    <xf numFmtId="0" fontId="0" fillId="0" borderId="13" xfId="0" applyBorder="1"/>
    <xf numFmtId="43" fontId="1" fillId="0" borderId="13" xfId="1" applyFont="1" applyBorder="1"/>
    <xf numFmtId="9" fontId="0" fillId="4" borderId="1" xfId="0" applyNumberFormat="1" applyFill="1" applyBorder="1"/>
    <xf numFmtId="9" fontId="0" fillId="0" borderId="13" xfId="0" applyNumberFormat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3" fontId="1" fillId="3" borderId="3" xfId="1" applyFont="1" applyFill="1" applyBorder="1"/>
    <xf numFmtId="43" fontId="0" fillId="0" borderId="3" xfId="0" applyNumberFormat="1" applyBorder="1"/>
    <xf numFmtId="43" fontId="0" fillId="0" borderId="6" xfId="0" applyNumberFormat="1" applyBorder="1"/>
    <xf numFmtId="43" fontId="0" fillId="0" borderId="5" xfId="0" applyNumberFormat="1" applyBorder="1"/>
    <xf numFmtId="43" fontId="0" fillId="0" borderId="0" xfId="0" applyNumberFormat="1"/>
    <xf numFmtId="9" fontId="1" fillId="0" borderId="6" xfId="2" applyFont="1" applyBorder="1"/>
    <xf numFmtId="9" fontId="1" fillId="0" borderId="3" xfId="2" applyFont="1" applyBorder="1"/>
    <xf numFmtId="43" fontId="1" fillId="3" borderId="6" xfId="1" applyFont="1" applyFill="1" applyBorder="1"/>
    <xf numFmtId="43" fontId="1" fillId="3" borderId="9" xfId="1" applyFont="1" applyFill="1" applyBorder="1"/>
    <xf numFmtId="43" fontId="0" fillId="0" borderId="13" xfId="0" applyNumberFormat="1" applyBorder="1"/>
    <xf numFmtId="43" fontId="0" fillId="0" borderId="9" xfId="0" applyNumberFormat="1" applyBorder="1"/>
    <xf numFmtId="43" fontId="0" fillId="0" borderId="8" xfId="0" applyNumberFormat="1" applyBorder="1"/>
    <xf numFmtId="43" fontId="0" fillId="0" borderId="14" xfId="0" applyNumberFormat="1" applyBorder="1"/>
    <xf numFmtId="9" fontId="1" fillId="0" borderId="9" xfId="2" applyFont="1" applyBorder="1"/>
    <xf numFmtId="0" fontId="0" fillId="0" borderId="0" xfId="0" applyFill="1" applyBorder="1"/>
    <xf numFmtId="9" fontId="1" fillId="0" borderId="0" xfId="2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0" xfId="3"/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tpoint/VENDA%20H_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ESP"/>
      <sheetName val="ENG "/>
      <sheetName val="AUT"/>
      <sheetName val="PRO"/>
      <sheetName val="SEG"/>
      <sheetName val="RES"/>
      <sheetName val="SUP"/>
      <sheetName val="LID"/>
      <sheetName val="EFC"/>
      <sheetName val="EMT"/>
      <sheetName val="SOL"/>
      <sheetName val="CAL"/>
      <sheetName val="ENC"/>
      <sheetName val="PIN"/>
      <sheetName val="AUX"/>
      <sheetName val="Plan1"/>
    </sheetNames>
    <sheetDataSet>
      <sheetData sheetId="0"/>
      <sheetData sheetId="1">
        <row r="3">
          <cell r="D3">
            <v>10000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gramadorvba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/>
  </sheetViews>
  <sheetFormatPr defaultRowHeight="15" x14ac:dyDescent="0.25"/>
  <cols>
    <col min="2" max="2" width="36" customWidth="1"/>
    <col min="3" max="3" width="14.5703125" style="19" customWidth="1"/>
    <col min="5" max="5" width="12.28515625" customWidth="1"/>
    <col min="7" max="7" width="10.5703125" bestFit="1" customWidth="1"/>
    <col min="9" max="9" width="11.5703125" customWidth="1"/>
    <col min="10" max="10" width="11.85546875" customWidth="1"/>
    <col min="11" max="11" width="10.42578125" customWidth="1"/>
    <col min="12" max="12" width="12.140625" customWidth="1"/>
    <col min="13" max="13" width="13.42578125" customWidth="1"/>
    <col min="14" max="14" width="11.28515625" customWidth="1"/>
    <col min="15" max="16" width="13" customWidth="1"/>
    <col min="17" max="17" width="4.28515625" customWidth="1"/>
    <col min="18" max="18" width="10.7109375" customWidth="1"/>
    <col min="19" max="19" width="13" customWidth="1"/>
    <col min="20" max="20" width="3.5703125" customWidth="1"/>
    <col min="21" max="21" width="13" customWidth="1"/>
    <col min="22" max="22" width="13.140625" customWidth="1"/>
    <col min="23" max="24" width="10.28515625" customWidth="1"/>
    <col min="25" max="25" width="13.5703125" customWidth="1"/>
    <col min="26" max="26" width="2.7109375" customWidth="1"/>
    <col min="27" max="27" width="15.28515625" customWidth="1"/>
    <col min="28" max="28" width="14.28515625" customWidth="1"/>
    <col min="29" max="29" width="13.7109375" customWidth="1"/>
    <col min="257" max="257" width="36" customWidth="1"/>
    <col min="258" max="258" width="14.5703125" customWidth="1"/>
    <col min="260" max="260" width="12.28515625" customWidth="1"/>
    <col min="262" max="262" width="10.5703125" bestFit="1" customWidth="1"/>
    <col min="264" max="264" width="11.5703125" customWidth="1"/>
    <col min="265" max="265" width="11.85546875" customWidth="1"/>
    <col min="266" max="266" width="10.42578125" customWidth="1"/>
    <col min="267" max="267" width="12.140625" customWidth="1"/>
    <col min="268" max="268" width="13.42578125" customWidth="1"/>
    <col min="269" max="269" width="11.28515625" customWidth="1"/>
    <col min="270" max="271" width="13" customWidth="1"/>
    <col min="272" max="272" width="4.28515625" customWidth="1"/>
    <col min="273" max="273" width="10.7109375" customWidth="1"/>
    <col min="274" max="274" width="13" customWidth="1"/>
    <col min="275" max="275" width="14.5703125" customWidth="1"/>
    <col min="276" max="276" width="11.5703125" customWidth="1"/>
    <col min="277" max="277" width="13.28515625" customWidth="1"/>
    <col min="278" max="278" width="13" customWidth="1"/>
    <col min="279" max="279" width="13.140625" customWidth="1"/>
    <col min="280" max="280" width="10.28515625" customWidth="1"/>
    <col min="281" max="281" width="4.140625" customWidth="1"/>
    <col min="282" max="282" width="10.85546875" customWidth="1"/>
    <col min="284" max="284" width="14.28515625" customWidth="1"/>
    <col min="285" max="285" width="13.7109375" customWidth="1"/>
    <col min="513" max="513" width="36" customWidth="1"/>
    <col min="514" max="514" width="14.5703125" customWidth="1"/>
    <col min="516" max="516" width="12.28515625" customWidth="1"/>
    <col min="518" max="518" width="10.5703125" bestFit="1" customWidth="1"/>
    <col min="520" max="520" width="11.5703125" customWidth="1"/>
    <col min="521" max="521" width="11.85546875" customWidth="1"/>
    <col min="522" max="522" width="10.42578125" customWidth="1"/>
    <col min="523" max="523" width="12.140625" customWidth="1"/>
    <col min="524" max="524" width="13.42578125" customWidth="1"/>
    <col min="525" max="525" width="11.28515625" customWidth="1"/>
    <col min="526" max="527" width="13" customWidth="1"/>
    <col min="528" max="528" width="4.28515625" customWidth="1"/>
    <col min="529" max="529" width="10.7109375" customWidth="1"/>
    <col min="530" max="530" width="13" customWidth="1"/>
    <col min="531" max="531" width="14.5703125" customWidth="1"/>
    <col min="532" max="532" width="11.5703125" customWidth="1"/>
    <col min="533" max="533" width="13.28515625" customWidth="1"/>
    <col min="534" max="534" width="13" customWidth="1"/>
    <col min="535" max="535" width="13.140625" customWidth="1"/>
    <col min="536" max="536" width="10.28515625" customWidth="1"/>
    <col min="537" max="537" width="4.140625" customWidth="1"/>
    <col min="538" max="538" width="10.85546875" customWidth="1"/>
    <col min="540" max="540" width="14.28515625" customWidth="1"/>
    <col min="541" max="541" width="13.7109375" customWidth="1"/>
    <col min="769" max="769" width="36" customWidth="1"/>
    <col min="770" max="770" width="14.5703125" customWidth="1"/>
    <col min="772" max="772" width="12.28515625" customWidth="1"/>
    <col min="774" max="774" width="10.5703125" bestFit="1" customWidth="1"/>
    <col min="776" max="776" width="11.5703125" customWidth="1"/>
    <col min="777" max="777" width="11.85546875" customWidth="1"/>
    <col min="778" max="778" width="10.42578125" customWidth="1"/>
    <col min="779" max="779" width="12.140625" customWidth="1"/>
    <col min="780" max="780" width="13.42578125" customWidth="1"/>
    <col min="781" max="781" width="11.28515625" customWidth="1"/>
    <col min="782" max="783" width="13" customWidth="1"/>
    <col min="784" max="784" width="4.28515625" customWidth="1"/>
    <col min="785" max="785" width="10.7109375" customWidth="1"/>
    <col min="786" max="786" width="13" customWidth="1"/>
    <col min="787" max="787" width="14.5703125" customWidth="1"/>
    <col min="788" max="788" width="11.5703125" customWidth="1"/>
    <col min="789" max="789" width="13.28515625" customWidth="1"/>
    <col min="790" max="790" width="13" customWidth="1"/>
    <col min="791" max="791" width="13.140625" customWidth="1"/>
    <col min="792" max="792" width="10.28515625" customWidth="1"/>
    <col min="793" max="793" width="4.140625" customWidth="1"/>
    <col min="794" max="794" width="10.85546875" customWidth="1"/>
    <col min="796" max="796" width="14.28515625" customWidth="1"/>
    <col min="797" max="797" width="13.7109375" customWidth="1"/>
    <col min="1025" max="1025" width="36" customWidth="1"/>
    <col min="1026" max="1026" width="14.5703125" customWidth="1"/>
    <col min="1028" max="1028" width="12.28515625" customWidth="1"/>
    <col min="1030" max="1030" width="10.5703125" bestFit="1" customWidth="1"/>
    <col min="1032" max="1032" width="11.5703125" customWidth="1"/>
    <col min="1033" max="1033" width="11.85546875" customWidth="1"/>
    <col min="1034" max="1034" width="10.42578125" customWidth="1"/>
    <col min="1035" max="1035" width="12.140625" customWidth="1"/>
    <col min="1036" max="1036" width="13.42578125" customWidth="1"/>
    <col min="1037" max="1037" width="11.28515625" customWidth="1"/>
    <col min="1038" max="1039" width="13" customWidth="1"/>
    <col min="1040" max="1040" width="4.28515625" customWidth="1"/>
    <col min="1041" max="1041" width="10.7109375" customWidth="1"/>
    <col min="1042" max="1042" width="13" customWidth="1"/>
    <col min="1043" max="1043" width="14.5703125" customWidth="1"/>
    <col min="1044" max="1044" width="11.5703125" customWidth="1"/>
    <col min="1045" max="1045" width="13.28515625" customWidth="1"/>
    <col min="1046" max="1046" width="13" customWidth="1"/>
    <col min="1047" max="1047" width="13.140625" customWidth="1"/>
    <col min="1048" max="1048" width="10.28515625" customWidth="1"/>
    <col min="1049" max="1049" width="4.140625" customWidth="1"/>
    <col min="1050" max="1050" width="10.85546875" customWidth="1"/>
    <col min="1052" max="1052" width="14.28515625" customWidth="1"/>
    <col min="1053" max="1053" width="13.7109375" customWidth="1"/>
    <col min="1281" max="1281" width="36" customWidth="1"/>
    <col min="1282" max="1282" width="14.5703125" customWidth="1"/>
    <col min="1284" max="1284" width="12.28515625" customWidth="1"/>
    <col min="1286" max="1286" width="10.5703125" bestFit="1" customWidth="1"/>
    <col min="1288" max="1288" width="11.5703125" customWidth="1"/>
    <col min="1289" max="1289" width="11.85546875" customWidth="1"/>
    <col min="1290" max="1290" width="10.42578125" customWidth="1"/>
    <col min="1291" max="1291" width="12.140625" customWidth="1"/>
    <col min="1292" max="1292" width="13.42578125" customWidth="1"/>
    <col min="1293" max="1293" width="11.28515625" customWidth="1"/>
    <col min="1294" max="1295" width="13" customWidth="1"/>
    <col min="1296" max="1296" width="4.28515625" customWidth="1"/>
    <col min="1297" max="1297" width="10.7109375" customWidth="1"/>
    <col min="1298" max="1298" width="13" customWidth="1"/>
    <col min="1299" max="1299" width="14.5703125" customWidth="1"/>
    <col min="1300" max="1300" width="11.5703125" customWidth="1"/>
    <col min="1301" max="1301" width="13.28515625" customWidth="1"/>
    <col min="1302" max="1302" width="13" customWidth="1"/>
    <col min="1303" max="1303" width="13.140625" customWidth="1"/>
    <col min="1304" max="1304" width="10.28515625" customWidth="1"/>
    <col min="1305" max="1305" width="4.140625" customWidth="1"/>
    <col min="1306" max="1306" width="10.85546875" customWidth="1"/>
    <col min="1308" max="1308" width="14.28515625" customWidth="1"/>
    <col min="1309" max="1309" width="13.7109375" customWidth="1"/>
    <col min="1537" max="1537" width="36" customWidth="1"/>
    <col min="1538" max="1538" width="14.5703125" customWidth="1"/>
    <col min="1540" max="1540" width="12.28515625" customWidth="1"/>
    <col min="1542" max="1542" width="10.5703125" bestFit="1" customWidth="1"/>
    <col min="1544" max="1544" width="11.5703125" customWidth="1"/>
    <col min="1545" max="1545" width="11.85546875" customWidth="1"/>
    <col min="1546" max="1546" width="10.42578125" customWidth="1"/>
    <col min="1547" max="1547" width="12.140625" customWidth="1"/>
    <col min="1548" max="1548" width="13.42578125" customWidth="1"/>
    <col min="1549" max="1549" width="11.28515625" customWidth="1"/>
    <col min="1550" max="1551" width="13" customWidth="1"/>
    <col min="1552" max="1552" width="4.28515625" customWidth="1"/>
    <col min="1553" max="1553" width="10.7109375" customWidth="1"/>
    <col min="1554" max="1554" width="13" customWidth="1"/>
    <col min="1555" max="1555" width="14.5703125" customWidth="1"/>
    <col min="1556" max="1556" width="11.5703125" customWidth="1"/>
    <col min="1557" max="1557" width="13.28515625" customWidth="1"/>
    <col min="1558" max="1558" width="13" customWidth="1"/>
    <col min="1559" max="1559" width="13.140625" customWidth="1"/>
    <col min="1560" max="1560" width="10.28515625" customWidth="1"/>
    <col min="1561" max="1561" width="4.140625" customWidth="1"/>
    <col min="1562" max="1562" width="10.85546875" customWidth="1"/>
    <col min="1564" max="1564" width="14.28515625" customWidth="1"/>
    <col min="1565" max="1565" width="13.7109375" customWidth="1"/>
    <col min="1793" max="1793" width="36" customWidth="1"/>
    <col min="1794" max="1794" width="14.5703125" customWidth="1"/>
    <col min="1796" max="1796" width="12.28515625" customWidth="1"/>
    <col min="1798" max="1798" width="10.5703125" bestFit="1" customWidth="1"/>
    <col min="1800" max="1800" width="11.5703125" customWidth="1"/>
    <col min="1801" max="1801" width="11.85546875" customWidth="1"/>
    <col min="1802" max="1802" width="10.42578125" customWidth="1"/>
    <col min="1803" max="1803" width="12.140625" customWidth="1"/>
    <col min="1804" max="1804" width="13.42578125" customWidth="1"/>
    <col min="1805" max="1805" width="11.28515625" customWidth="1"/>
    <col min="1806" max="1807" width="13" customWidth="1"/>
    <col min="1808" max="1808" width="4.28515625" customWidth="1"/>
    <col min="1809" max="1809" width="10.7109375" customWidth="1"/>
    <col min="1810" max="1810" width="13" customWidth="1"/>
    <col min="1811" max="1811" width="14.5703125" customWidth="1"/>
    <col min="1812" max="1812" width="11.5703125" customWidth="1"/>
    <col min="1813" max="1813" width="13.28515625" customWidth="1"/>
    <col min="1814" max="1814" width="13" customWidth="1"/>
    <col min="1815" max="1815" width="13.140625" customWidth="1"/>
    <col min="1816" max="1816" width="10.28515625" customWidth="1"/>
    <col min="1817" max="1817" width="4.140625" customWidth="1"/>
    <col min="1818" max="1818" width="10.85546875" customWidth="1"/>
    <col min="1820" max="1820" width="14.28515625" customWidth="1"/>
    <col min="1821" max="1821" width="13.7109375" customWidth="1"/>
    <col min="2049" max="2049" width="36" customWidth="1"/>
    <col min="2050" max="2050" width="14.5703125" customWidth="1"/>
    <col min="2052" max="2052" width="12.28515625" customWidth="1"/>
    <col min="2054" max="2054" width="10.5703125" bestFit="1" customWidth="1"/>
    <col min="2056" max="2056" width="11.5703125" customWidth="1"/>
    <col min="2057" max="2057" width="11.85546875" customWidth="1"/>
    <col min="2058" max="2058" width="10.42578125" customWidth="1"/>
    <col min="2059" max="2059" width="12.140625" customWidth="1"/>
    <col min="2060" max="2060" width="13.42578125" customWidth="1"/>
    <col min="2061" max="2061" width="11.28515625" customWidth="1"/>
    <col min="2062" max="2063" width="13" customWidth="1"/>
    <col min="2064" max="2064" width="4.28515625" customWidth="1"/>
    <col min="2065" max="2065" width="10.7109375" customWidth="1"/>
    <col min="2066" max="2066" width="13" customWidth="1"/>
    <col min="2067" max="2067" width="14.5703125" customWidth="1"/>
    <col min="2068" max="2068" width="11.5703125" customWidth="1"/>
    <col min="2069" max="2069" width="13.28515625" customWidth="1"/>
    <col min="2070" max="2070" width="13" customWidth="1"/>
    <col min="2071" max="2071" width="13.140625" customWidth="1"/>
    <col min="2072" max="2072" width="10.28515625" customWidth="1"/>
    <col min="2073" max="2073" width="4.140625" customWidth="1"/>
    <col min="2074" max="2074" width="10.85546875" customWidth="1"/>
    <col min="2076" max="2076" width="14.28515625" customWidth="1"/>
    <col min="2077" max="2077" width="13.7109375" customWidth="1"/>
    <col min="2305" max="2305" width="36" customWidth="1"/>
    <col min="2306" max="2306" width="14.5703125" customWidth="1"/>
    <col min="2308" max="2308" width="12.28515625" customWidth="1"/>
    <col min="2310" max="2310" width="10.5703125" bestFit="1" customWidth="1"/>
    <col min="2312" max="2312" width="11.5703125" customWidth="1"/>
    <col min="2313" max="2313" width="11.85546875" customWidth="1"/>
    <col min="2314" max="2314" width="10.42578125" customWidth="1"/>
    <col min="2315" max="2315" width="12.140625" customWidth="1"/>
    <col min="2316" max="2316" width="13.42578125" customWidth="1"/>
    <col min="2317" max="2317" width="11.28515625" customWidth="1"/>
    <col min="2318" max="2319" width="13" customWidth="1"/>
    <col min="2320" max="2320" width="4.28515625" customWidth="1"/>
    <col min="2321" max="2321" width="10.7109375" customWidth="1"/>
    <col min="2322" max="2322" width="13" customWidth="1"/>
    <col min="2323" max="2323" width="14.5703125" customWidth="1"/>
    <col min="2324" max="2324" width="11.5703125" customWidth="1"/>
    <col min="2325" max="2325" width="13.28515625" customWidth="1"/>
    <col min="2326" max="2326" width="13" customWidth="1"/>
    <col min="2327" max="2327" width="13.140625" customWidth="1"/>
    <col min="2328" max="2328" width="10.28515625" customWidth="1"/>
    <col min="2329" max="2329" width="4.140625" customWidth="1"/>
    <col min="2330" max="2330" width="10.85546875" customWidth="1"/>
    <col min="2332" max="2332" width="14.28515625" customWidth="1"/>
    <col min="2333" max="2333" width="13.7109375" customWidth="1"/>
    <col min="2561" max="2561" width="36" customWidth="1"/>
    <col min="2562" max="2562" width="14.5703125" customWidth="1"/>
    <col min="2564" max="2564" width="12.28515625" customWidth="1"/>
    <col min="2566" max="2566" width="10.5703125" bestFit="1" customWidth="1"/>
    <col min="2568" max="2568" width="11.5703125" customWidth="1"/>
    <col min="2569" max="2569" width="11.85546875" customWidth="1"/>
    <col min="2570" max="2570" width="10.42578125" customWidth="1"/>
    <col min="2571" max="2571" width="12.140625" customWidth="1"/>
    <col min="2572" max="2572" width="13.42578125" customWidth="1"/>
    <col min="2573" max="2573" width="11.28515625" customWidth="1"/>
    <col min="2574" max="2575" width="13" customWidth="1"/>
    <col min="2576" max="2576" width="4.28515625" customWidth="1"/>
    <col min="2577" max="2577" width="10.7109375" customWidth="1"/>
    <col min="2578" max="2578" width="13" customWidth="1"/>
    <col min="2579" max="2579" width="14.5703125" customWidth="1"/>
    <col min="2580" max="2580" width="11.5703125" customWidth="1"/>
    <col min="2581" max="2581" width="13.28515625" customWidth="1"/>
    <col min="2582" max="2582" width="13" customWidth="1"/>
    <col min="2583" max="2583" width="13.140625" customWidth="1"/>
    <col min="2584" max="2584" width="10.28515625" customWidth="1"/>
    <col min="2585" max="2585" width="4.140625" customWidth="1"/>
    <col min="2586" max="2586" width="10.85546875" customWidth="1"/>
    <col min="2588" max="2588" width="14.28515625" customWidth="1"/>
    <col min="2589" max="2589" width="13.7109375" customWidth="1"/>
    <col min="2817" max="2817" width="36" customWidth="1"/>
    <col min="2818" max="2818" width="14.5703125" customWidth="1"/>
    <col min="2820" max="2820" width="12.28515625" customWidth="1"/>
    <col min="2822" max="2822" width="10.5703125" bestFit="1" customWidth="1"/>
    <col min="2824" max="2824" width="11.5703125" customWidth="1"/>
    <col min="2825" max="2825" width="11.85546875" customWidth="1"/>
    <col min="2826" max="2826" width="10.42578125" customWidth="1"/>
    <col min="2827" max="2827" width="12.140625" customWidth="1"/>
    <col min="2828" max="2828" width="13.42578125" customWidth="1"/>
    <col min="2829" max="2829" width="11.28515625" customWidth="1"/>
    <col min="2830" max="2831" width="13" customWidth="1"/>
    <col min="2832" max="2832" width="4.28515625" customWidth="1"/>
    <col min="2833" max="2833" width="10.7109375" customWidth="1"/>
    <col min="2834" max="2834" width="13" customWidth="1"/>
    <col min="2835" max="2835" width="14.5703125" customWidth="1"/>
    <col min="2836" max="2836" width="11.5703125" customWidth="1"/>
    <col min="2837" max="2837" width="13.28515625" customWidth="1"/>
    <col min="2838" max="2838" width="13" customWidth="1"/>
    <col min="2839" max="2839" width="13.140625" customWidth="1"/>
    <col min="2840" max="2840" width="10.28515625" customWidth="1"/>
    <col min="2841" max="2841" width="4.140625" customWidth="1"/>
    <col min="2842" max="2842" width="10.85546875" customWidth="1"/>
    <col min="2844" max="2844" width="14.28515625" customWidth="1"/>
    <col min="2845" max="2845" width="13.7109375" customWidth="1"/>
    <col min="3073" max="3073" width="36" customWidth="1"/>
    <col min="3074" max="3074" width="14.5703125" customWidth="1"/>
    <col min="3076" max="3076" width="12.28515625" customWidth="1"/>
    <col min="3078" max="3078" width="10.5703125" bestFit="1" customWidth="1"/>
    <col min="3080" max="3080" width="11.5703125" customWidth="1"/>
    <col min="3081" max="3081" width="11.85546875" customWidth="1"/>
    <col min="3082" max="3082" width="10.42578125" customWidth="1"/>
    <col min="3083" max="3083" width="12.140625" customWidth="1"/>
    <col min="3084" max="3084" width="13.42578125" customWidth="1"/>
    <col min="3085" max="3085" width="11.28515625" customWidth="1"/>
    <col min="3086" max="3087" width="13" customWidth="1"/>
    <col min="3088" max="3088" width="4.28515625" customWidth="1"/>
    <col min="3089" max="3089" width="10.7109375" customWidth="1"/>
    <col min="3090" max="3090" width="13" customWidth="1"/>
    <col min="3091" max="3091" width="14.5703125" customWidth="1"/>
    <col min="3092" max="3092" width="11.5703125" customWidth="1"/>
    <col min="3093" max="3093" width="13.28515625" customWidth="1"/>
    <col min="3094" max="3094" width="13" customWidth="1"/>
    <col min="3095" max="3095" width="13.140625" customWidth="1"/>
    <col min="3096" max="3096" width="10.28515625" customWidth="1"/>
    <col min="3097" max="3097" width="4.140625" customWidth="1"/>
    <col min="3098" max="3098" width="10.85546875" customWidth="1"/>
    <col min="3100" max="3100" width="14.28515625" customWidth="1"/>
    <col min="3101" max="3101" width="13.7109375" customWidth="1"/>
    <col min="3329" max="3329" width="36" customWidth="1"/>
    <col min="3330" max="3330" width="14.5703125" customWidth="1"/>
    <col min="3332" max="3332" width="12.28515625" customWidth="1"/>
    <col min="3334" max="3334" width="10.5703125" bestFit="1" customWidth="1"/>
    <col min="3336" max="3336" width="11.5703125" customWidth="1"/>
    <col min="3337" max="3337" width="11.85546875" customWidth="1"/>
    <col min="3338" max="3338" width="10.42578125" customWidth="1"/>
    <col min="3339" max="3339" width="12.140625" customWidth="1"/>
    <col min="3340" max="3340" width="13.42578125" customWidth="1"/>
    <col min="3341" max="3341" width="11.28515625" customWidth="1"/>
    <col min="3342" max="3343" width="13" customWidth="1"/>
    <col min="3344" max="3344" width="4.28515625" customWidth="1"/>
    <col min="3345" max="3345" width="10.7109375" customWidth="1"/>
    <col min="3346" max="3346" width="13" customWidth="1"/>
    <col min="3347" max="3347" width="14.5703125" customWidth="1"/>
    <col min="3348" max="3348" width="11.5703125" customWidth="1"/>
    <col min="3349" max="3349" width="13.28515625" customWidth="1"/>
    <col min="3350" max="3350" width="13" customWidth="1"/>
    <col min="3351" max="3351" width="13.140625" customWidth="1"/>
    <col min="3352" max="3352" width="10.28515625" customWidth="1"/>
    <col min="3353" max="3353" width="4.140625" customWidth="1"/>
    <col min="3354" max="3354" width="10.85546875" customWidth="1"/>
    <col min="3356" max="3356" width="14.28515625" customWidth="1"/>
    <col min="3357" max="3357" width="13.7109375" customWidth="1"/>
    <col min="3585" max="3585" width="36" customWidth="1"/>
    <col min="3586" max="3586" width="14.5703125" customWidth="1"/>
    <col min="3588" max="3588" width="12.28515625" customWidth="1"/>
    <col min="3590" max="3590" width="10.5703125" bestFit="1" customWidth="1"/>
    <col min="3592" max="3592" width="11.5703125" customWidth="1"/>
    <col min="3593" max="3593" width="11.85546875" customWidth="1"/>
    <col min="3594" max="3594" width="10.42578125" customWidth="1"/>
    <col min="3595" max="3595" width="12.140625" customWidth="1"/>
    <col min="3596" max="3596" width="13.42578125" customWidth="1"/>
    <col min="3597" max="3597" width="11.28515625" customWidth="1"/>
    <col min="3598" max="3599" width="13" customWidth="1"/>
    <col min="3600" max="3600" width="4.28515625" customWidth="1"/>
    <col min="3601" max="3601" width="10.7109375" customWidth="1"/>
    <col min="3602" max="3602" width="13" customWidth="1"/>
    <col min="3603" max="3603" width="14.5703125" customWidth="1"/>
    <col min="3604" max="3604" width="11.5703125" customWidth="1"/>
    <col min="3605" max="3605" width="13.28515625" customWidth="1"/>
    <col min="3606" max="3606" width="13" customWidth="1"/>
    <col min="3607" max="3607" width="13.140625" customWidth="1"/>
    <col min="3608" max="3608" width="10.28515625" customWidth="1"/>
    <col min="3609" max="3609" width="4.140625" customWidth="1"/>
    <col min="3610" max="3610" width="10.85546875" customWidth="1"/>
    <col min="3612" max="3612" width="14.28515625" customWidth="1"/>
    <col min="3613" max="3613" width="13.7109375" customWidth="1"/>
    <col min="3841" max="3841" width="36" customWidth="1"/>
    <col min="3842" max="3842" width="14.5703125" customWidth="1"/>
    <col min="3844" max="3844" width="12.28515625" customWidth="1"/>
    <col min="3846" max="3846" width="10.5703125" bestFit="1" customWidth="1"/>
    <col min="3848" max="3848" width="11.5703125" customWidth="1"/>
    <col min="3849" max="3849" width="11.85546875" customWidth="1"/>
    <col min="3850" max="3850" width="10.42578125" customWidth="1"/>
    <col min="3851" max="3851" width="12.140625" customWidth="1"/>
    <col min="3852" max="3852" width="13.42578125" customWidth="1"/>
    <col min="3853" max="3853" width="11.28515625" customWidth="1"/>
    <col min="3854" max="3855" width="13" customWidth="1"/>
    <col min="3856" max="3856" width="4.28515625" customWidth="1"/>
    <col min="3857" max="3857" width="10.7109375" customWidth="1"/>
    <col min="3858" max="3858" width="13" customWidth="1"/>
    <col min="3859" max="3859" width="14.5703125" customWidth="1"/>
    <col min="3860" max="3860" width="11.5703125" customWidth="1"/>
    <col min="3861" max="3861" width="13.28515625" customWidth="1"/>
    <col min="3862" max="3862" width="13" customWidth="1"/>
    <col min="3863" max="3863" width="13.140625" customWidth="1"/>
    <col min="3864" max="3864" width="10.28515625" customWidth="1"/>
    <col min="3865" max="3865" width="4.140625" customWidth="1"/>
    <col min="3866" max="3866" width="10.85546875" customWidth="1"/>
    <col min="3868" max="3868" width="14.28515625" customWidth="1"/>
    <col min="3869" max="3869" width="13.7109375" customWidth="1"/>
    <col min="4097" max="4097" width="36" customWidth="1"/>
    <col min="4098" max="4098" width="14.5703125" customWidth="1"/>
    <col min="4100" max="4100" width="12.28515625" customWidth="1"/>
    <col min="4102" max="4102" width="10.5703125" bestFit="1" customWidth="1"/>
    <col min="4104" max="4104" width="11.5703125" customWidth="1"/>
    <col min="4105" max="4105" width="11.85546875" customWidth="1"/>
    <col min="4106" max="4106" width="10.42578125" customWidth="1"/>
    <col min="4107" max="4107" width="12.140625" customWidth="1"/>
    <col min="4108" max="4108" width="13.42578125" customWidth="1"/>
    <col min="4109" max="4109" width="11.28515625" customWidth="1"/>
    <col min="4110" max="4111" width="13" customWidth="1"/>
    <col min="4112" max="4112" width="4.28515625" customWidth="1"/>
    <col min="4113" max="4113" width="10.7109375" customWidth="1"/>
    <col min="4114" max="4114" width="13" customWidth="1"/>
    <col min="4115" max="4115" width="14.5703125" customWidth="1"/>
    <col min="4116" max="4116" width="11.5703125" customWidth="1"/>
    <col min="4117" max="4117" width="13.28515625" customWidth="1"/>
    <col min="4118" max="4118" width="13" customWidth="1"/>
    <col min="4119" max="4119" width="13.140625" customWidth="1"/>
    <col min="4120" max="4120" width="10.28515625" customWidth="1"/>
    <col min="4121" max="4121" width="4.140625" customWidth="1"/>
    <col min="4122" max="4122" width="10.85546875" customWidth="1"/>
    <col min="4124" max="4124" width="14.28515625" customWidth="1"/>
    <col min="4125" max="4125" width="13.7109375" customWidth="1"/>
    <col min="4353" max="4353" width="36" customWidth="1"/>
    <col min="4354" max="4354" width="14.5703125" customWidth="1"/>
    <col min="4356" max="4356" width="12.28515625" customWidth="1"/>
    <col min="4358" max="4358" width="10.5703125" bestFit="1" customWidth="1"/>
    <col min="4360" max="4360" width="11.5703125" customWidth="1"/>
    <col min="4361" max="4361" width="11.85546875" customWidth="1"/>
    <col min="4362" max="4362" width="10.42578125" customWidth="1"/>
    <col min="4363" max="4363" width="12.140625" customWidth="1"/>
    <col min="4364" max="4364" width="13.42578125" customWidth="1"/>
    <col min="4365" max="4365" width="11.28515625" customWidth="1"/>
    <col min="4366" max="4367" width="13" customWidth="1"/>
    <col min="4368" max="4368" width="4.28515625" customWidth="1"/>
    <col min="4369" max="4369" width="10.7109375" customWidth="1"/>
    <col min="4370" max="4370" width="13" customWidth="1"/>
    <col min="4371" max="4371" width="14.5703125" customWidth="1"/>
    <col min="4372" max="4372" width="11.5703125" customWidth="1"/>
    <col min="4373" max="4373" width="13.28515625" customWidth="1"/>
    <col min="4374" max="4374" width="13" customWidth="1"/>
    <col min="4375" max="4375" width="13.140625" customWidth="1"/>
    <col min="4376" max="4376" width="10.28515625" customWidth="1"/>
    <col min="4377" max="4377" width="4.140625" customWidth="1"/>
    <col min="4378" max="4378" width="10.85546875" customWidth="1"/>
    <col min="4380" max="4380" width="14.28515625" customWidth="1"/>
    <col min="4381" max="4381" width="13.7109375" customWidth="1"/>
    <col min="4609" max="4609" width="36" customWidth="1"/>
    <col min="4610" max="4610" width="14.5703125" customWidth="1"/>
    <col min="4612" max="4612" width="12.28515625" customWidth="1"/>
    <col min="4614" max="4614" width="10.5703125" bestFit="1" customWidth="1"/>
    <col min="4616" max="4616" width="11.5703125" customWidth="1"/>
    <col min="4617" max="4617" width="11.85546875" customWidth="1"/>
    <col min="4618" max="4618" width="10.42578125" customWidth="1"/>
    <col min="4619" max="4619" width="12.140625" customWidth="1"/>
    <col min="4620" max="4620" width="13.42578125" customWidth="1"/>
    <col min="4621" max="4621" width="11.28515625" customWidth="1"/>
    <col min="4622" max="4623" width="13" customWidth="1"/>
    <col min="4624" max="4624" width="4.28515625" customWidth="1"/>
    <col min="4625" max="4625" width="10.7109375" customWidth="1"/>
    <col min="4626" max="4626" width="13" customWidth="1"/>
    <col min="4627" max="4627" width="14.5703125" customWidth="1"/>
    <col min="4628" max="4628" width="11.5703125" customWidth="1"/>
    <col min="4629" max="4629" width="13.28515625" customWidth="1"/>
    <col min="4630" max="4630" width="13" customWidth="1"/>
    <col min="4631" max="4631" width="13.140625" customWidth="1"/>
    <col min="4632" max="4632" width="10.28515625" customWidth="1"/>
    <col min="4633" max="4633" width="4.140625" customWidth="1"/>
    <col min="4634" max="4634" width="10.85546875" customWidth="1"/>
    <col min="4636" max="4636" width="14.28515625" customWidth="1"/>
    <col min="4637" max="4637" width="13.7109375" customWidth="1"/>
    <col min="4865" max="4865" width="36" customWidth="1"/>
    <col min="4866" max="4866" width="14.5703125" customWidth="1"/>
    <col min="4868" max="4868" width="12.28515625" customWidth="1"/>
    <col min="4870" max="4870" width="10.5703125" bestFit="1" customWidth="1"/>
    <col min="4872" max="4872" width="11.5703125" customWidth="1"/>
    <col min="4873" max="4873" width="11.85546875" customWidth="1"/>
    <col min="4874" max="4874" width="10.42578125" customWidth="1"/>
    <col min="4875" max="4875" width="12.140625" customWidth="1"/>
    <col min="4876" max="4876" width="13.42578125" customWidth="1"/>
    <col min="4877" max="4877" width="11.28515625" customWidth="1"/>
    <col min="4878" max="4879" width="13" customWidth="1"/>
    <col min="4880" max="4880" width="4.28515625" customWidth="1"/>
    <col min="4881" max="4881" width="10.7109375" customWidth="1"/>
    <col min="4882" max="4882" width="13" customWidth="1"/>
    <col min="4883" max="4883" width="14.5703125" customWidth="1"/>
    <col min="4884" max="4884" width="11.5703125" customWidth="1"/>
    <col min="4885" max="4885" width="13.28515625" customWidth="1"/>
    <col min="4886" max="4886" width="13" customWidth="1"/>
    <col min="4887" max="4887" width="13.140625" customWidth="1"/>
    <col min="4888" max="4888" width="10.28515625" customWidth="1"/>
    <col min="4889" max="4889" width="4.140625" customWidth="1"/>
    <col min="4890" max="4890" width="10.85546875" customWidth="1"/>
    <col min="4892" max="4892" width="14.28515625" customWidth="1"/>
    <col min="4893" max="4893" width="13.7109375" customWidth="1"/>
    <col min="5121" max="5121" width="36" customWidth="1"/>
    <col min="5122" max="5122" width="14.5703125" customWidth="1"/>
    <col min="5124" max="5124" width="12.28515625" customWidth="1"/>
    <col min="5126" max="5126" width="10.5703125" bestFit="1" customWidth="1"/>
    <col min="5128" max="5128" width="11.5703125" customWidth="1"/>
    <col min="5129" max="5129" width="11.85546875" customWidth="1"/>
    <col min="5130" max="5130" width="10.42578125" customWidth="1"/>
    <col min="5131" max="5131" width="12.140625" customWidth="1"/>
    <col min="5132" max="5132" width="13.42578125" customWidth="1"/>
    <col min="5133" max="5133" width="11.28515625" customWidth="1"/>
    <col min="5134" max="5135" width="13" customWidth="1"/>
    <col min="5136" max="5136" width="4.28515625" customWidth="1"/>
    <col min="5137" max="5137" width="10.7109375" customWidth="1"/>
    <col min="5138" max="5138" width="13" customWidth="1"/>
    <col min="5139" max="5139" width="14.5703125" customWidth="1"/>
    <col min="5140" max="5140" width="11.5703125" customWidth="1"/>
    <col min="5141" max="5141" width="13.28515625" customWidth="1"/>
    <col min="5142" max="5142" width="13" customWidth="1"/>
    <col min="5143" max="5143" width="13.140625" customWidth="1"/>
    <col min="5144" max="5144" width="10.28515625" customWidth="1"/>
    <col min="5145" max="5145" width="4.140625" customWidth="1"/>
    <col min="5146" max="5146" width="10.85546875" customWidth="1"/>
    <col min="5148" max="5148" width="14.28515625" customWidth="1"/>
    <col min="5149" max="5149" width="13.7109375" customWidth="1"/>
    <col min="5377" max="5377" width="36" customWidth="1"/>
    <col min="5378" max="5378" width="14.5703125" customWidth="1"/>
    <col min="5380" max="5380" width="12.28515625" customWidth="1"/>
    <col min="5382" max="5382" width="10.5703125" bestFit="1" customWidth="1"/>
    <col min="5384" max="5384" width="11.5703125" customWidth="1"/>
    <col min="5385" max="5385" width="11.85546875" customWidth="1"/>
    <col min="5386" max="5386" width="10.42578125" customWidth="1"/>
    <col min="5387" max="5387" width="12.140625" customWidth="1"/>
    <col min="5388" max="5388" width="13.42578125" customWidth="1"/>
    <col min="5389" max="5389" width="11.28515625" customWidth="1"/>
    <col min="5390" max="5391" width="13" customWidth="1"/>
    <col min="5392" max="5392" width="4.28515625" customWidth="1"/>
    <col min="5393" max="5393" width="10.7109375" customWidth="1"/>
    <col min="5394" max="5394" width="13" customWidth="1"/>
    <col min="5395" max="5395" width="14.5703125" customWidth="1"/>
    <col min="5396" max="5396" width="11.5703125" customWidth="1"/>
    <col min="5397" max="5397" width="13.28515625" customWidth="1"/>
    <col min="5398" max="5398" width="13" customWidth="1"/>
    <col min="5399" max="5399" width="13.140625" customWidth="1"/>
    <col min="5400" max="5400" width="10.28515625" customWidth="1"/>
    <col min="5401" max="5401" width="4.140625" customWidth="1"/>
    <col min="5402" max="5402" width="10.85546875" customWidth="1"/>
    <col min="5404" max="5404" width="14.28515625" customWidth="1"/>
    <col min="5405" max="5405" width="13.7109375" customWidth="1"/>
    <col min="5633" max="5633" width="36" customWidth="1"/>
    <col min="5634" max="5634" width="14.5703125" customWidth="1"/>
    <col min="5636" max="5636" width="12.28515625" customWidth="1"/>
    <col min="5638" max="5638" width="10.5703125" bestFit="1" customWidth="1"/>
    <col min="5640" max="5640" width="11.5703125" customWidth="1"/>
    <col min="5641" max="5641" width="11.85546875" customWidth="1"/>
    <col min="5642" max="5642" width="10.42578125" customWidth="1"/>
    <col min="5643" max="5643" width="12.140625" customWidth="1"/>
    <col min="5644" max="5644" width="13.42578125" customWidth="1"/>
    <col min="5645" max="5645" width="11.28515625" customWidth="1"/>
    <col min="5646" max="5647" width="13" customWidth="1"/>
    <col min="5648" max="5648" width="4.28515625" customWidth="1"/>
    <col min="5649" max="5649" width="10.7109375" customWidth="1"/>
    <col min="5650" max="5650" width="13" customWidth="1"/>
    <col min="5651" max="5651" width="14.5703125" customWidth="1"/>
    <col min="5652" max="5652" width="11.5703125" customWidth="1"/>
    <col min="5653" max="5653" width="13.28515625" customWidth="1"/>
    <col min="5654" max="5654" width="13" customWidth="1"/>
    <col min="5655" max="5655" width="13.140625" customWidth="1"/>
    <col min="5656" max="5656" width="10.28515625" customWidth="1"/>
    <col min="5657" max="5657" width="4.140625" customWidth="1"/>
    <col min="5658" max="5658" width="10.85546875" customWidth="1"/>
    <col min="5660" max="5660" width="14.28515625" customWidth="1"/>
    <col min="5661" max="5661" width="13.7109375" customWidth="1"/>
    <col min="5889" max="5889" width="36" customWidth="1"/>
    <col min="5890" max="5890" width="14.5703125" customWidth="1"/>
    <col min="5892" max="5892" width="12.28515625" customWidth="1"/>
    <col min="5894" max="5894" width="10.5703125" bestFit="1" customWidth="1"/>
    <col min="5896" max="5896" width="11.5703125" customWidth="1"/>
    <col min="5897" max="5897" width="11.85546875" customWidth="1"/>
    <col min="5898" max="5898" width="10.42578125" customWidth="1"/>
    <col min="5899" max="5899" width="12.140625" customWidth="1"/>
    <col min="5900" max="5900" width="13.42578125" customWidth="1"/>
    <col min="5901" max="5901" width="11.28515625" customWidth="1"/>
    <col min="5902" max="5903" width="13" customWidth="1"/>
    <col min="5904" max="5904" width="4.28515625" customWidth="1"/>
    <col min="5905" max="5905" width="10.7109375" customWidth="1"/>
    <col min="5906" max="5906" width="13" customWidth="1"/>
    <col min="5907" max="5907" width="14.5703125" customWidth="1"/>
    <col min="5908" max="5908" width="11.5703125" customWidth="1"/>
    <col min="5909" max="5909" width="13.28515625" customWidth="1"/>
    <col min="5910" max="5910" width="13" customWidth="1"/>
    <col min="5911" max="5911" width="13.140625" customWidth="1"/>
    <col min="5912" max="5912" width="10.28515625" customWidth="1"/>
    <col min="5913" max="5913" width="4.140625" customWidth="1"/>
    <col min="5914" max="5914" width="10.85546875" customWidth="1"/>
    <col min="5916" max="5916" width="14.28515625" customWidth="1"/>
    <col min="5917" max="5917" width="13.7109375" customWidth="1"/>
    <col min="6145" max="6145" width="36" customWidth="1"/>
    <col min="6146" max="6146" width="14.5703125" customWidth="1"/>
    <col min="6148" max="6148" width="12.28515625" customWidth="1"/>
    <col min="6150" max="6150" width="10.5703125" bestFit="1" customWidth="1"/>
    <col min="6152" max="6152" width="11.5703125" customWidth="1"/>
    <col min="6153" max="6153" width="11.85546875" customWidth="1"/>
    <col min="6154" max="6154" width="10.42578125" customWidth="1"/>
    <col min="6155" max="6155" width="12.140625" customWidth="1"/>
    <col min="6156" max="6156" width="13.42578125" customWidth="1"/>
    <col min="6157" max="6157" width="11.28515625" customWidth="1"/>
    <col min="6158" max="6159" width="13" customWidth="1"/>
    <col min="6160" max="6160" width="4.28515625" customWidth="1"/>
    <col min="6161" max="6161" width="10.7109375" customWidth="1"/>
    <col min="6162" max="6162" width="13" customWidth="1"/>
    <col min="6163" max="6163" width="14.5703125" customWidth="1"/>
    <col min="6164" max="6164" width="11.5703125" customWidth="1"/>
    <col min="6165" max="6165" width="13.28515625" customWidth="1"/>
    <col min="6166" max="6166" width="13" customWidth="1"/>
    <col min="6167" max="6167" width="13.140625" customWidth="1"/>
    <col min="6168" max="6168" width="10.28515625" customWidth="1"/>
    <col min="6169" max="6169" width="4.140625" customWidth="1"/>
    <col min="6170" max="6170" width="10.85546875" customWidth="1"/>
    <col min="6172" max="6172" width="14.28515625" customWidth="1"/>
    <col min="6173" max="6173" width="13.7109375" customWidth="1"/>
    <col min="6401" max="6401" width="36" customWidth="1"/>
    <col min="6402" max="6402" width="14.5703125" customWidth="1"/>
    <col min="6404" max="6404" width="12.28515625" customWidth="1"/>
    <col min="6406" max="6406" width="10.5703125" bestFit="1" customWidth="1"/>
    <col min="6408" max="6408" width="11.5703125" customWidth="1"/>
    <col min="6409" max="6409" width="11.85546875" customWidth="1"/>
    <col min="6410" max="6410" width="10.42578125" customWidth="1"/>
    <col min="6411" max="6411" width="12.140625" customWidth="1"/>
    <col min="6412" max="6412" width="13.42578125" customWidth="1"/>
    <col min="6413" max="6413" width="11.28515625" customWidth="1"/>
    <col min="6414" max="6415" width="13" customWidth="1"/>
    <col min="6416" max="6416" width="4.28515625" customWidth="1"/>
    <col min="6417" max="6417" width="10.7109375" customWidth="1"/>
    <col min="6418" max="6418" width="13" customWidth="1"/>
    <col min="6419" max="6419" width="14.5703125" customWidth="1"/>
    <col min="6420" max="6420" width="11.5703125" customWidth="1"/>
    <col min="6421" max="6421" width="13.28515625" customWidth="1"/>
    <col min="6422" max="6422" width="13" customWidth="1"/>
    <col min="6423" max="6423" width="13.140625" customWidth="1"/>
    <col min="6424" max="6424" width="10.28515625" customWidth="1"/>
    <col min="6425" max="6425" width="4.140625" customWidth="1"/>
    <col min="6426" max="6426" width="10.85546875" customWidth="1"/>
    <col min="6428" max="6428" width="14.28515625" customWidth="1"/>
    <col min="6429" max="6429" width="13.7109375" customWidth="1"/>
    <col min="6657" max="6657" width="36" customWidth="1"/>
    <col min="6658" max="6658" width="14.5703125" customWidth="1"/>
    <col min="6660" max="6660" width="12.28515625" customWidth="1"/>
    <col min="6662" max="6662" width="10.5703125" bestFit="1" customWidth="1"/>
    <col min="6664" max="6664" width="11.5703125" customWidth="1"/>
    <col min="6665" max="6665" width="11.85546875" customWidth="1"/>
    <col min="6666" max="6666" width="10.42578125" customWidth="1"/>
    <col min="6667" max="6667" width="12.140625" customWidth="1"/>
    <col min="6668" max="6668" width="13.42578125" customWidth="1"/>
    <col min="6669" max="6669" width="11.28515625" customWidth="1"/>
    <col min="6670" max="6671" width="13" customWidth="1"/>
    <col min="6672" max="6672" width="4.28515625" customWidth="1"/>
    <col min="6673" max="6673" width="10.7109375" customWidth="1"/>
    <col min="6674" max="6674" width="13" customWidth="1"/>
    <col min="6675" max="6675" width="14.5703125" customWidth="1"/>
    <col min="6676" max="6676" width="11.5703125" customWidth="1"/>
    <col min="6677" max="6677" width="13.28515625" customWidth="1"/>
    <col min="6678" max="6678" width="13" customWidth="1"/>
    <col min="6679" max="6679" width="13.140625" customWidth="1"/>
    <col min="6680" max="6680" width="10.28515625" customWidth="1"/>
    <col min="6681" max="6681" width="4.140625" customWidth="1"/>
    <col min="6682" max="6682" width="10.85546875" customWidth="1"/>
    <col min="6684" max="6684" width="14.28515625" customWidth="1"/>
    <col min="6685" max="6685" width="13.7109375" customWidth="1"/>
    <col min="6913" max="6913" width="36" customWidth="1"/>
    <col min="6914" max="6914" width="14.5703125" customWidth="1"/>
    <col min="6916" max="6916" width="12.28515625" customWidth="1"/>
    <col min="6918" max="6918" width="10.5703125" bestFit="1" customWidth="1"/>
    <col min="6920" max="6920" width="11.5703125" customWidth="1"/>
    <col min="6921" max="6921" width="11.85546875" customWidth="1"/>
    <col min="6922" max="6922" width="10.42578125" customWidth="1"/>
    <col min="6923" max="6923" width="12.140625" customWidth="1"/>
    <col min="6924" max="6924" width="13.42578125" customWidth="1"/>
    <col min="6925" max="6925" width="11.28515625" customWidth="1"/>
    <col min="6926" max="6927" width="13" customWidth="1"/>
    <col min="6928" max="6928" width="4.28515625" customWidth="1"/>
    <col min="6929" max="6929" width="10.7109375" customWidth="1"/>
    <col min="6930" max="6930" width="13" customWidth="1"/>
    <col min="6931" max="6931" width="14.5703125" customWidth="1"/>
    <col min="6932" max="6932" width="11.5703125" customWidth="1"/>
    <col min="6933" max="6933" width="13.28515625" customWidth="1"/>
    <col min="6934" max="6934" width="13" customWidth="1"/>
    <col min="6935" max="6935" width="13.140625" customWidth="1"/>
    <col min="6936" max="6936" width="10.28515625" customWidth="1"/>
    <col min="6937" max="6937" width="4.140625" customWidth="1"/>
    <col min="6938" max="6938" width="10.85546875" customWidth="1"/>
    <col min="6940" max="6940" width="14.28515625" customWidth="1"/>
    <col min="6941" max="6941" width="13.7109375" customWidth="1"/>
    <col min="7169" max="7169" width="36" customWidth="1"/>
    <col min="7170" max="7170" width="14.5703125" customWidth="1"/>
    <col min="7172" max="7172" width="12.28515625" customWidth="1"/>
    <col min="7174" max="7174" width="10.5703125" bestFit="1" customWidth="1"/>
    <col min="7176" max="7176" width="11.5703125" customWidth="1"/>
    <col min="7177" max="7177" width="11.85546875" customWidth="1"/>
    <col min="7178" max="7178" width="10.42578125" customWidth="1"/>
    <col min="7179" max="7179" width="12.140625" customWidth="1"/>
    <col min="7180" max="7180" width="13.42578125" customWidth="1"/>
    <col min="7181" max="7181" width="11.28515625" customWidth="1"/>
    <col min="7182" max="7183" width="13" customWidth="1"/>
    <col min="7184" max="7184" width="4.28515625" customWidth="1"/>
    <col min="7185" max="7185" width="10.7109375" customWidth="1"/>
    <col min="7186" max="7186" width="13" customWidth="1"/>
    <col min="7187" max="7187" width="14.5703125" customWidth="1"/>
    <col min="7188" max="7188" width="11.5703125" customWidth="1"/>
    <col min="7189" max="7189" width="13.28515625" customWidth="1"/>
    <col min="7190" max="7190" width="13" customWidth="1"/>
    <col min="7191" max="7191" width="13.140625" customWidth="1"/>
    <col min="7192" max="7192" width="10.28515625" customWidth="1"/>
    <col min="7193" max="7193" width="4.140625" customWidth="1"/>
    <col min="7194" max="7194" width="10.85546875" customWidth="1"/>
    <col min="7196" max="7196" width="14.28515625" customWidth="1"/>
    <col min="7197" max="7197" width="13.7109375" customWidth="1"/>
    <col min="7425" max="7425" width="36" customWidth="1"/>
    <col min="7426" max="7426" width="14.5703125" customWidth="1"/>
    <col min="7428" max="7428" width="12.28515625" customWidth="1"/>
    <col min="7430" max="7430" width="10.5703125" bestFit="1" customWidth="1"/>
    <col min="7432" max="7432" width="11.5703125" customWidth="1"/>
    <col min="7433" max="7433" width="11.85546875" customWidth="1"/>
    <col min="7434" max="7434" width="10.42578125" customWidth="1"/>
    <col min="7435" max="7435" width="12.140625" customWidth="1"/>
    <col min="7436" max="7436" width="13.42578125" customWidth="1"/>
    <col min="7437" max="7437" width="11.28515625" customWidth="1"/>
    <col min="7438" max="7439" width="13" customWidth="1"/>
    <col min="7440" max="7440" width="4.28515625" customWidth="1"/>
    <col min="7441" max="7441" width="10.7109375" customWidth="1"/>
    <col min="7442" max="7442" width="13" customWidth="1"/>
    <col min="7443" max="7443" width="14.5703125" customWidth="1"/>
    <col min="7444" max="7444" width="11.5703125" customWidth="1"/>
    <col min="7445" max="7445" width="13.28515625" customWidth="1"/>
    <col min="7446" max="7446" width="13" customWidth="1"/>
    <col min="7447" max="7447" width="13.140625" customWidth="1"/>
    <col min="7448" max="7448" width="10.28515625" customWidth="1"/>
    <col min="7449" max="7449" width="4.140625" customWidth="1"/>
    <col min="7450" max="7450" width="10.85546875" customWidth="1"/>
    <col min="7452" max="7452" width="14.28515625" customWidth="1"/>
    <col min="7453" max="7453" width="13.7109375" customWidth="1"/>
    <col min="7681" max="7681" width="36" customWidth="1"/>
    <col min="7682" max="7682" width="14.5703125" customWidth="1"/>
    <col min="7684" max="7684" width="12.28515625" customWidth="1"/>
    <col min="7686" max="7686" width="10.5703125" bestFit="1" customWidth="1"/>
    <col min="7688" max="7688" width="11.5703125" customWidth="1"/>
    <col min="7689" max="7689" width="11.85546875" customWidth="1"/>
    <col min="7690" max="7690" width="10.42578125" customWidth="1"/>
    <col min="7691" max="7691" width="12.140625" customWidth="1"/>
    <col min="7692" max="7692" width="13.42578125" customWidth="1"/>
    <col min="7693" max="7693" width="11.28515625" customWidth="1"/>
    <col min="7694" max="7695" width="13" customWidth="1"/>
    <col min="7696" max="7696" width="4.28515625" customWidth="1"/>
    <col min="7697" max="7697" width="10.7109375" customWidth="1"/>
    <col min="7698" max="7698" width="13" customWidth="1"/>
    <col min="7699" max="7699" width="14.5703125" customWidth="1"/>
    <col min="7700" max="7700" width="11.5703125" customWidth="1"/>
    <col min="7701" max="7701" width="13.28515625" customWidth="1"/>
    <col min="7702" max="7702" width="13" customWidth="1"/>
    <col min="7703" max="7703" width="13.140625" customWidth="1"/>
    <col min="7704" max="7704" width="10.28515625" customWidth="1"/>
    <col min="7705" max="7705" width="4.140625" customWidth="1"/>
    <col min="7706" max="7706" width="10.85546875" customWidth="1"/>
    <col min="7708" max="7708" width="14.28515625" customWidth="1"/>
    <col min="7709" max="7709" width="13.7109375" customWidth="1"/>
    <col min="7937" max="7937" width="36" customWidth="1"/>
    <col min="7938" max="7938" width="14.5703125" customWidth="1"/>
    <col min="7940" max="7940" width="12.28515625" customWidth="1"/>
    <col min="7942" max="7942" width="10.5703125" bestFit="1" customWidth="1"/>
    <col min="7944" max="7944" width="11.5703125" customWidth="1"/>
    <col min="7945" max="7945" width="11.85546875" customWidth="1"/>
    <col min="7946" max="7946" width="10.42578125" customWidth="1"/>
    <col min="7947" max="7947" width="12.140625" customWidth="1"/>
    <col min="7948" max="7948" width="13.42578125" customWidth="1"/>
    <col min="7949" max="7949" width="11.28515625" customWidth="1"/>
    <col min="7950" max="7951" width="13" customWidth="1"/>
    <col min="7952" max="7952" width="4.28515625" customWidth="1"/>
    <col min="7953" max="7953" width="10.7109375" customWidth="1"/>
    <col min="7954" max="7954" width="13" customWidth="1"/>
    <col min="7955" max="7955" width="14.5703125" customWidth="1"/>
    <col min="7956" max="7956" width="11.5703125" customWidth="1"/>
    <col min="7957" max="7957" width="13.28515625" customWidth="1"/>
    <col min="7958" max="7958" width="13" customWidth="1"/>
    <col min="7959" max="7959" width="13.140625" customWidth="1"/>
    <col min="7960" max="7960" width="10.28515625" customWidth="1"/>
    <col min="7961" max="7961" width="4.140625" customWidth="1"/>
    <col min="7962" max="7962" width="10.85546875" customWidth="1"/>
    <col min="7964" max="7964" width="14.28515625" customWidth="1"/>
    <col min="7965" max="7965" width="13.7109375" customWidth="1"/>
    <col min="8193" max="8193" width="36" customWidth="1"/>
    <col min="8194" max="8194" width="14.5703125" customWidth="1"/>
    <col min="8196" max="8196" width="12.28515625" customWidth="1"/>
    <col min="8198" max="8198" width="10.5703125" bestFit="1" customWidth="1"/>
    <col min="8200" max="8200" width="11.5703125" customWidth="1"/>
    <col min="8201" max="8201" width="11.85546875" customWidth="1"/>
    <col min="8202" max="8202" width="10.42578125" customWidth="1"/>
    <col min="8203" max="8203" width="12.140625" customWidth="1"/>
    <col min="8204" max="8204" width="13.42578125" customWidth="1"/>
    <col min="8205" max="8205" width="11.28515625" customWidth="1"/>
    <col min="8206" max="8207" width="13" customWidth="1"/>
    <col min="8208" max="8208" width="4.28515625" customWidth="1"/>
    <col min="8209" max="8209" width="10.7109375" customWidth="1"/>
    <col min="8210" max="8210" width="13" customWidth="1"/>
    <col min="8211" max="8211" width="14.5703125" customWidth="1"/>
    <col min="8212" max="8212" width="11.5703125" customWidth="1"/>
    <col min="8213" max="8213" width="13.28515625" customWidth="1"/>
    <col min="8214" max="8214" width="13" customWidth="1"/>
    <col min="8215" max="8215" width="13.140625" customWidth="1"/>
    <col min="8216" max="8216" width="10.28515625" customWidth="1"/>
    <col min="8217" max="8217" width="4.140625" customWidth="1"/>
    <col min="8218" max="8218" width="10.85546875" customWidth="1"/>
    <col min="8220" max="8220" width="14.28515625" customWidth="1"/>
    <col min="8221" max="8221" width="13.7109375" customWidth="1"/>
    <col min="8449" max="8449" width="36" customWidth="1"/>
    <col min="8450" max="8450" width="14.5703125" customWidth="1"/>
    <col min="8452" max="8452" width="12.28515625" customWidth="1"/>
    <col min="8454" max="8454" width="10.5703125" bestFit="1" customWidth="1"/>
    <col min="8456" max="8456" width="11.5703125" customWidth="1"/>
    <col min="8457" max="8457" width="11.85546875" customWidth="1"/>
    <col min="8458" max="8458" width="10.42578125" customWidth="1"/>
    <col min="8459" max="8459" width="12.140625" customWidth="1"/>
    <col min="8460" max="8460" width="13.42578125" customWidth="1"/>
    <col min="8461" max="8461" width="11.28515625" customWidth="1"/>
    <col min="8462" max="8463" width="13" customWidth="1"/>
    <col min="8464" max="8464" width="4.28515625" customWidth="1"/>
    <col min="8465" max="8465" width="10.7109375" customWidth="1"/>
    <col min="8466" max="8466" width="13" customWidth="1"/>
    <col min="8467" max="8467" width="14.5703125" customWidth="1"/>
    <col min="8468" max="8468" width="11.5703125" customWidth="1"/>
    <col min="8469" max="8469" width="13.28515625" customWidth="1"/>
    <col min="8470" max="8470" width="13" customWidth="1"/>
    <col min="8471" max="8471" width="13.140625" customWidth="1"/>
    <col min="8472" max="8472" width="10.28515625" customWidth="1"/>
    <col min="8473" max="8473" width="4.140625" customWidth="1"/>
    <col min="8474" max="8474" width="10.85546875" customWidth="1"/>
    <col min="8476" max="8476" width="14.28515625" customWidth="1"/>
    <col min="8477" max="8477" width="13.7109375" customWidth="1"/>
    <col min="8705" max="8705" width="36" customWidth="1"/>
    <col min="8706" max="8706" width="14.5703125" customWidth="1"/>
    <col min="8708" max="8708" width="12.28515625" customWidth="1"/>
    <col min="8710" max="8710" width="10.5703125" bestFit="1" customWidth="1"/>
    <col min="8712" max="8712" width="11.5703125" customWidth="1"/>
    <col min="8713" max="8713" width="11.85546875" customWidth="1"/>
    <col min="8714" max="8714" width="10.42578125" customWidth="1"/>
    <col min="8715" max="8715" width="12.140625" customWidth="1"/>
    <col min="8716" max="8716" width="13.42578125" customWidth="1"/>
    <col min="8717" max="8717" width="11.28515625" customWidth="1"/>
    <col min="8718" max="8719" width="13" customWidth="1"/>
    <col min="8720" max="8720" width="4.28515625" customWidth="1"/>
    <col min="8721" max="8721" width="10.7109375" customWidth="1"/>
    <col min="8722" max="8722" width="13" customWidth="1"/>
    <col min="8723" max="8723" width="14.5703125" customWidth="1"/>
    <col min="8724" max="8724" width="11.5703125" customWidth="1"/>
    <col min="8725" max="8725" width="13.28515625" customWidth="1"/>
    <col min="8726" max="8726" width="13" customWidth="1"/>
    <col min="8727" max="8727" width="13.140625" customWidth="1"/>
    <col min="8728" max="8728" width="10.28515625" customWidth="1"/>
    <col min="8729" max="8729" width="4.140625" customWidth="1"/>
    <col min="8730" max="8730" width="10.85546875" customWidth="1"/>
    <col min="8732" max="8732" width="14.28515625" customWidth="1"/>
    <col min="8733" max="8733" width="13.7109375" customWidth="1"/>
    <col min="8961" max="8961" width="36" customWidth="1"/>
    <col min="8962" max="8962" width="14.5703125" customWidth="1"/>
    <col min="8964" max="8964" width="12.28515625" customWidth="1"/>
    <col min="8966" max="8966" width="10.5703125" bestFit="1" customWidth="1"/>
    <col min="8968" max="8968" width="11.5703125" customWidth="1"/>
    <col min="8969" max="8969" width="11.85546875" customWidth="1"/>
    <col min="8970" max="8970" width="10.42578125" customWidth="1"/>
    <col min="8971" max="8971" width="12.140625" customWidth="1"/>
    <col min="8972" max="8972" width="13.42578125" customWidth="1"/>
    <col min="8973" max="8973" width="11.28515625" customWidth="1"/>
    <col min="8974" max="8975" width="13" customWidth="1"/>
    <col min="8976" max="8976" width="4.28515625" customWidth="1"/>
    <col min="8977" max="8977" width="10.7109375" customWidth="1"/>
    <col min="8978" max="8978" width="13" customWidth="1"/>
    <col min="8979" max="8979" width="14.5703125" customWidth="1"/>
    <col min="8980" max="8980" width="11.5703125" customWidth="1"/>
    <col min="8981" max="8981" width="13.28515625" customWidth="1"/>
    <col min="8982" max="8982" width="13" customWidth="1"/>
    <col min="8983" max="8983" width="13.140625" customWidth="1"/>
    <col min="8984" max="8984" width="10.28515625" customWidth="1"/>
    <col min="8985" max="8985" width="4.140625" customWidth="1"/>
    <col min="8986" max="8986" width="10.85546875" customWidth="1"/>
    <col min="8988" max="8988" width="14.28515625" customWidth="1"/>
    <col min="8989" max="8989" width="13.7109375" customWidth="1"/>
    <col min="9217" max="9217" width="36" customWidth="1"/>
    <col min="9218" max="9218" width="14.5703125" customWidth="1"/>
    <col min="9220" max="9220" width="12.28515625" customWidth="1"/>
    <col min="9222" max="9222" width="10.5703125" bestFit="1" customWidth="1"/>
    <col min="9224" max="9224" width="11.5703125" customWidth="1"/>
    <col min="9225" max="9225" width="11.85546875" customWidth="1"/>
    <col min="9226" max="9226" width="10.42578125" customWidth="1"/>
    <col min="9227" max="9227" width="12.140625" customWidth="1"/>
    <col min="9228" max="9228" width="13.42578125" customWidth="1"/>
    <col min="9229" max="9229" width="11.28515625" customWidth="1"/>
    <col min="9230" max="9231" width="13" customWidth="1"/>
    <col min="9232" max="9232" width="4.28515625" customWidth="1"/>
    <col min="9233" max="9233" width="10.7109375" customWidth="1"/>
    <col min="9234" max="9234" width="13" customWidth="1"/>
    <col min="9235" max="9235" width="14.5703125" customWidth="1"/>
    <col min="9236" max="9236" width="11.5703125" customWidth="1"/>
    <col min="9237" max="9237" width="13.28515625" customWidth="1"/>
    <col min="9238" max="9238" width="13" customWidth="1"/>
    <col min="9239" max="9239" width="13.140625" customWidth="1"/>
    <col min="9240" max="9240" width="10.28515625" customWidth="1"/>
    <col min="9241" max="9241" width="4.140625" customWidth="1"/>
    <col min="9242" max="9242" width="10.85546875" customWidth="1"/>
    <col min="9244" max="9244" width="14.28515625" customWidth="1"/>
    <col min="9245" max="9245" width="13.7109375" customWidth="1"/>
    <col min="9473" max="9473" width="36" customWidth="1"/>
    <col min="9474" max="9474" width="14.5703125" customWidth="1"/>
    <col min="9476" max="9476" width="12.28515625" customWidth="1"/>
    <col min="9478" max="9478" width="10.5703125" bestFit="1" customWidth="1"/>
    <col min="9480" max="9480" width="11.5703125" customWidth="1"/>
    <col min="9481" max="9481" width="11.85546875" customWidth="1"/>
    <col min="9482" max="9482" width="10.42578125" customWidth="1"/>
    <col min="9483" max="9483" width="12.140625" customWidth="1"/>
    <col min="9484" max="9484" width="13.42578125" customWidth="1"/>
    <col min="9485" max="9485" width="11.28515625" customWidth="1"/>
    <col min="9486" max="9487" width="13" customWidth="1"/>
    <col min="9488" max="9488" width="4.28515625" customWidth="1"/>
    <col min="9489" max="9489" width="10.7109375" customWidth="1"/>
    <col min="9490" max="9490" width="13" customWidth="1"/>
    <col min="9491" max="9491" width="14.5703125" customWidth="1"/>
    <col min="9492" max="9492" width="11.5703125" customWidth="1"/>
    <col min="9493" max="9493" width="13.28515625" customWidth="1"/>
    <col min="9494" max="9494" width="13" customWidth="1"/>
    <col min="9495" max="9495" width="13.140625" customWidth="1"/>
    <col min="9496" max="9496" width="10.28515625" customWidth="1"/>
    <col min="9497" max="9497" width="4.140625" customWidth="1"/>
    <col min="9498" max="9498" width="10.85546875" customWidth="1"/>
    <col min="9500" max="9500" width="14.28515625" customWidth="1"/>
    <col min="9501" max="9501" width="13.7109375" customWidth="1"/>
    <col min="9729" max="9729" width="36" customWidth="1"/>
    <col min="9730" max="9730" width="14.5703125" customWidth="1"/>
    <col min="9732" max="9732" width="12.28515625" customWidth="1"/>
    <col min="9734" max="9734" width="10.5703125" bestFit="1" customWidth="1"/>
    <col min="9736" max="9736" width="11.5703125" customWidth="1"/>
    <col min="9737" max="9737" width="11.85546875" customWidth="1"/>
    <col min="9738" max="9738" width="10.42578125" customWidth="1"/>
    <col min="9739" max="9739" width="12.140625" customWidth="1"/>
    <col min="9740" max="9740" width="13.42578125" customWidth="1"/>
    <col min="9741" max="9741" width="11.28515625" customWidth="1"/>
    <col min="9742" max="9743" width="13" customWidth="1"/>
    <col min="9744" max="9744" width="4.28515625" customWidth="1"/>
    <col min="9745" max="9745" width="10.7109375" customWidth="1"/>
    <col min="9746" max="9746" width="13" customWidth="1"/>
    <col min="9747" max="9747" width="14.5703125" customWidth="1"/>
    <col min="9748" max="9748" width="11.5703125" customWidth="1"/>
    <col min="9749" max="9749" width="13.28515625" customWidth="1"/>
    <col min="9750" max="9750" width="13" customWidth="1"/>
    <col min="9751" max="9751" width="13.140625" customWidth="1"/>
    <col min="9752" max="9752" width="10.28515625" customWidth="1"/>
    <col min="9753" max="9753" width="4.140625" customWidth="1"/>
    <col min="9754" max="9754" width="10.85546875" customWidth="1"/>
    <col min="9756" max="9756" width="14.28515625" customWidth="1"/>
    <col min="9757" max="9757" width="13.7109375" customWidth="1"/>
    <col min="9985" max="9985" width="36" customWidth="1"/>
    <col min="9986" max="9986" width="14.5703125" customWidth="1"/>
    <col min="9988" max="9988" width="12.28515625" customWidth="1"/>
    <col min="9990" max="9990" width="10.5703125" bestFit="1" customWidth="1"/>
    <col min="9992" max="9992" width="11.5703125" customWidth="1"/>
    <col min="9993" max="9993" width="11.85546875" customWidth="1"/>
    <col min="9994" max="9994" width="10.42578125" customWidth="1"/>
    <col min="9995" max="9995" width="12.140625" customWidth="1"/>
    <col min="9996" max="9996" width="13.42578125" customWidth="1"/>
    <col min="9997" max="9997" width="11.28515625" customWidth="1"/>
    <col min="9998" max="9999" width="13" customWidth="1"/>
    <col min="10000" max="10000" width="4.28515625" customWidth="1"/>
    <col min="10001" max="10001" width="10.7109375" customWidth="1"/>
    <col min="10002" max="10002" width="13" customWidth="1"/>
    <col min="10003" max="10003" width="14.5703125" customWidth="1"/>
    <col min="10004" max="10004" width="11.5703125" customWidth="1"/>
    <col min="10005" max="10005" width="13.28515625" customWidth="1"/>
    <col min="10006" max="10006" width="13" customWidth="1"/>
    <col min="10007" max="10007" width="13.140625" customWidth="1"/>
    <col min="10008" max="10008" width="10.28515625" customWidth="1"/>
    <col min="10009" max="10009" width="4.140625" customWidth="1"/>
    <col min="10010" max="10010" width="10.85546875" customWidth="1"/>
    <col min="10012" max="10012" width="14.28515625" customWidth="1"/>
    <col min="10013" max="10013" width="13.7109375" customWidth="1"/>
    <col min="10241" max="10241" width="36" customWidth="1"/>
    <col min="10242" max="10242" width="14.5703125" customWidth="1"/>
    <col min="10244" max="10244" width="12.28515625" customWidth="1"/>
    <col min="10246" max="10246" width="10.5703125" bestFit="1" customWidth="1"/>
    <col min="10248" max="10248" width="11.5703125" customWidth="1"/>
    <col min="10249" max="10249" width="11.85546875" customWidth="1"/>
    <col min="10250" max="10250" width="10.42578125" customWidth="1"/>
    <col min="10251" max="10251" width="12.140625" customWidth="1"/>
    <col min="10252" max="10252" width="13.42578125" customWidth="1"/>
    <col min="10253" max="10253" width="11.28515625" customWidth="1"/>
    <col min="10254" max="10255" width="13" customWidth="1"/>
    <col min="10256" max="10256" width="4.28515625" customWidth="1"/>
    <col min="10257" max="10257" width="10.7109375" customWidth="1"/>
    <col min="10258" max="10258" width="13" customWidth="1"/>
    <col min="10259" max="10259" width="14.5703125" customWidth="1"/>
    <col min="10260" max="10260" width="11.5703125" customWidth="1"/>
    <col min="10261" max="10261" width="13.28515625" customWidth="1"/>
    <col min="10262" max="10262" width="13" customWidth="1"/>
    <col min="10263" max="10263" width="13.140625" customWidth="1"/>
    <col min="10264" max="10264" width="10.28515625" customWidth="1"/>
    <col min="10265" max="10265" width="4.140625" customWidth="1"/>
    <col min="10266" max="10266" width="10.85546875" customWidth="1"/>
    <col min="10268" max="10268" width="14.28515625" customWidth="1"/>
    <col min="10269" max="10269" width="13.7109375" customWidth="1"/>
    <col min="10497" max="10497" width="36" customWidth="1"/>
    <col min="10498" max="10498" width="14.5703125" customWidth="1"/>
    <col min="10500" max="10500" width="12.28515625" customWidth="1"/>
    <col min="10502" max="10502" width="10.5703125" bestFit="1" customWidth="1"/>
    <col min="10504" max="10504" width="11.5703125" customWidth="1"/>
    <col min="10505" max="10505" width="11.85546875" customWidth="1"/>
    <col min="10506" max="10506" width="10.42578125" customWidth="1"/>
    <col min="10507" max="10507" width="12.140625" customWidth="1"/>
    <col min="10508" max="10508" width="13.42578125" customWidth="1"/>
    <col min="10509" max="10509" width="11.28515625" customWidth="1"/>
    <col min="10510" max="10511" width="13" customWidth="1"/>
    <col min="10512" max="10512" width="4.28515625" customWidth="1"/>
    <col min="10513" max="10513" width="10.7109375" customWidth="1"/>
    <col min="10514" max="10514" width="13" customWidth="1"/>
    <col min="10515" max="10515" width="14.5703125" customWidth="1"/>
    <col min="10516" max="10516" width="11.5703125" customWidth="1"/>
    <col min="10517" max="10517" width="13.28515625" customWidth="1"/>
    <col min="10518" max="10518" width="13" customWidth="1"/>
    <col min="10519" max="10519" width="13.140625" customWidth="1"/>
    <col min="10520" max="10520" width="10.28515625" customWidth="1"/>
    <col min="10521" max="10521" width="4.140625" customWidth="1"/>
    <col min="10522" max="10522" width="10.85546875" customWidth="1"/>
    <col min="10524" max="10524" width="14.28515625" customWidth="1"/>
    <col min="10525" max="10525" width="13.7109375" customWidth="1"/>
    <col min="10753" max="10753" width="36" customWidth="1"/>
    <col min="10754" max="10754" width="14.5703125" customWidth="1"/>
    <col min="10756" max="10756" width="12.28515625" customWidth="1"/>
    <col min="10758" max="10758" width="10.5703125" bestFit="1" customWidth="1"/>
    <col min="10760" max="10760" width="11.5703125" customWidth="1"/>
    <col min="10761" max="10761" width="11.85546875" customWidth="1"/>
    <col min="10762" max="10762" width="10.42578125" customWidth="1"/>
    <col min="10763" max="10763" width="12.140625" customWidth="1"/>
    <col min="10764" max="10764" width="13.42578125" customWidth="1"/>
    <col min="10765" max="10765" width="11.28515625" customWidth="1"/>
    <col min="10766" max="10767" width="13" customWidth="1"/>
    <col min="10768" max="10768" width="4.28515625" customWidth="1"/>
    <col min="10769" max="10769" width="10.7109375" customWidth="1"/>
    <col min="10770" max="10770" width="13" customWidth="1"/>
    <col min="10771" max="10771" width="14.5703125" customWidth="1"/>
    <col min="10772" max="10772" width="11.5703125" customWidth="1"/>
    <col min="10773" max="10773" width="13.28515625" customWidth="1"/>
    <col min="10774" max="10774" width="13" customWidth="1"/>
    <col min="10775" max="10775" width="13.140625" customWidth="1"/>
    <col min="10776" max="10776" width="10.28515625" customWidth="1"/>
    <col min="10777" max="10777" width="4.140625" customWidth="1"/>
    <col min="10778" max="10778" width="10.85546875" customWidth="1"/>
    <col min="10780" max="10780" width="14.28515625" customWidth="1"/>
    <col min="10781" max="10781" width="13.7109375" customWidth="1"/>
    <col min="11009" max="11009" width="36" customWidth="1"/>
    <col min="11010" max="11010" width="14.5703125" customWidth="1"/>
    <col min="11012" max="11012" width="12.28515625" customWidth="1"/>
    <col min="11014" max="11014" width="10.5703125" bestFit="1" customWidth="1"/>
    <col min="11016" max="11016" width="11.5703125" customWidth="1"/>
    <col min="11017" max="11017" width="11.85546875" customWidth="1"/>
    <col min="11018" max="11018" width="10.42578125" customWidth="1"/>
    <col min="11019" max="11019" width="12.140625" customWidth="1"/>
    <col min="11020" max="11020" width="13.42578125" customWidth="1"/>
    <col min="11021" max="11021" width="11.28515625" customWidth="1"/>
    <col min="11022" max="11023" width="13" customWidth="1"/>
    <col min="11024" max="11024" width="4.28515625" customWidth="1"/>
    <col min="11025" max="11025" width="10.7109375" customWidth="1"/>
    <col min="11026" max="11026" width="13" customWidth="1"/>
    <col min="11027" max="11027" width="14.5703125" customWidth="1"/>
    <col min="11028" max="11028" width="11.5703125" customWidth="1"/>
    <col min="11029" max="11029" width="13.28515625" customWidth="1"/>
    <col min="11030" max="11030" width="13" customWidth="1"/>
    <col min="11031" max="11031" width="13.140625" customWidth="1"/>
    <col min="11032" max="11032" width="10.28515625" customWidth="1"/>
    <col min="11033" max="11033" width="4.140625" customWidth="1"/>
    <col min="11034" max="11034" width="10.85546875" customWidth="1"/>
    <col min="11036" max="11036" width="14.28515625" customWidth="1"/>
    <col min="11037" max="11037" width="13.7109375" customWidth="1"/>
    <col min="11265" max="11265" width="36" customWidth="1"/>
    <col min="11266" max="11266" width="14.5703125" customWidth="1"/>
    <col min="11268" max="11268" width="12.28515625" customWidth="1"/>
    <col min="11270" max="11270" width="10.5703125" bestFit="1" customWidth="1"/>
    <col min="11272" max="11272" width="11.5703125" customWidth="1"/>
    <col min="11273" max="11273" width="11.85546875" customWidth="1"/>
    <col min="11274" max="11274" width="10.42578125" customWidth="1"/>
    <col min="11275" max="11275" width="12.140625" customWidth="1"/>
    <col min="11276" max="11276" width="13.42578125" customWidth="1"/>
    <col min="11277" max="11277" width="11.28515625" customWidth="1"/>
    <col min="11278" max="11279" width="13" customWidth="1"/>
    <col min="11280" max="11280" width="4.28515625" customWidth="1"/>
    <col min="11281" max="11281" width="10.7109375" customWidth="1"/>
    <col min="11282" max="11282" width="13" customWidth="1"/>
    <col min="11283" max="11283" width="14.5703125" customWidth="1"/>
    <col min="11284" max="11284" width="11.5703125" customWidth="1"/>
    <col min="11285" max="11285" width="13.28515625" customWidth="1"/>
    <col min="11286" max="11286" width="13" customWidth="1"/>
    <col min="11287" max="11287" width="13.140625" customWidth="1"/>
    <col min="11288" max="11288" width="10.28515625" customWidth="1"/>
    <col min="11289" max="11289" width="4.140625" customWidth="1"/>
    <col min="11290" max="11290" width="10.85546875" customWidth="1"/>
    <col min="11292" max="11292" width="14.28515625" customWidth="1"/>
    <col min="11293" max="11293" width="13.7109375" customWidth="1"/>
    <col min="11521" max="11521" width="36" customWidth="1"/>
    <col min="11522" max="11522" width="14.5703125" customWidth="1"/>
    <col min="11524" max="11524" width="12.28515625" customWidth="1"/>
    <col min="11526" max="11526" width="10.5703125" bestFit="1" customWidth="1"/>
    <col min="11528" max="11528" width="11.5703125" customWidth="1"/>
    <col min="11529" max="11529" width="11.85546875" customWidth="1"/>
    <col min="11530" max="11530" width="10.42578125" customWidth="1"/>
    <col min="11531" max="11531" width="12.140625" customWidth="1"/>
    <col min="11532" max="11532" width="13.42578125" customWidth="1"/>
    <col min="11533" max="11533" width="11.28515625" customWidth="1"/>
    <col min="11534" max="11535" width="13" customWidth="1"/>
    <col min="11536" max="11536" width="4.28515625" customWidth="1"/>
    <col min="11537" max="11537" width="10.7109375" customWidth="1"/>
    <col min="11538" max="11538" width="13" customWidth="1"/>
    <col min="11539" max="11539" width="14.5703125" customWidth="1"/>
    <col min="11540" max="11540" width="11.5703125" customWidth="1"/>
    <col min="11541" max="11541" width="13.28515625" customWidth="1"/>
    <col min="11542" max="11542" width="13" customWidth="1"/>
    <col min="11543" max="11543" width="13.140625" customWidth="1"/>
    <col min="11544" max="11544" width="10.28515625" customWidth="1"/>
    <col min="11545" max="11545" width="4.140625" customWidth="1"/>
    <col min="11546" max="11546" width="10.85546875" customWidth="1"/>
    <col min="11548" max="11548" width="14.28515625" customWidth="1"/>
    <col min="11549" max="11549" width="13.7109375" customWidth="1"/>
    <col min="11777" max="11777" width="36" customWidth="1"/>
    <col min="11778" max="11778" width="14.5703125" customWidth="1"/>
    <col min="11780" max="11780" width="12.28515625" customWidth="1"/>
    <col min="11782" max="11782" width="10.5703125" bestFit="1" customWidth="1"/>
    <col min="11784" max="11784" width="11.5703125" customWidth="1"/>
    <col min="11785" max="11785" width="11.85546875" customWidth="1"/>
    <col min="11786" max="11786" width="10.42578125" customWidth="1"/>
    <col min="11787" max="11787" width="12.140625" customWidth="1"/>
    <col min="11788" max="11788" width="13.42578125" customWidth="1"/>
    <col min="11789" max="11789" width="11.28515625" customWidth="1"/>
    <col min="11790" max="11791" width="13" customWidth="1"/>
    <col min="11792" max="11792" width="4.28515625" customWidth="1"/>
    <col min="11793" max="11793" width="10.7109375" customWidth="1"/>
    <col min="11794" max="11794" width="13" customWidth="1"/>
    <col min="11795" max="11795" width="14.5703125" customWidth="1"/>
    <col min="11796" max="11796" width="11.5703125" customWidth="1"/>
    <col min="11797" max="11797" width="13.28515625" customWidth="1"/>
    <col min="11798" max="11798" width="13" customWidth="1"/>
    <col min="11799" max="11799" width="13.140625" customWidth="1"/>
    <col min="11800" max="11800" width="10.28515625" customWidth="1"/>
    <col min="11801" max="11801" width="4.140625" customWidth="1"/>
    <col min="11802" max="11802" width="10.85546875" customWidth="1"/>
    <col min="11804" max="11804" width="14.28515625" customWidth="1"/>
    <col min="11805" max="11805" width="13.7109375" customWidth="1"/>
    <col min="12033" max="12033" width="36" customWidth="1"/>
    <col min="12034" max="12034" width="14.5703125" customWidth="1"/>
    <col min="12036" max="12036" width="12.28515625" customWidth="1"/>
    <col min="12038" max="12038" width="10.5703125" bestFit="1" customWidth="1"/>
    <col min="12040" max="12040" width="11.5703125" customWidth="1"/>
    <col min="12041" max="12041" width="11.85546875" customWidth="1"/>
    <col min="12042" max="12042" width="10.42578125" customWidth="1"/>
    <col min="12043" max="12043" width="12.140625" customWidth="1"/>
    <col min="12044" max="12044" width="13.42578125" customWidth="1"/>
    <col min="12045" max="12045" width="11.28515625" customWidth="1"/>
    <col min="12046" max="12047" width="13" customWidth="1"/>
    <col min="12048" max="12048" width="4.28515625" customWidth="1"/>
    <col min="12049" max="12049" width="10.7109375" customWidth="1"/>
    <col min="12050" max="12050" width="13" customWidth="1"/>
    <col min="12051" max="12051" width="14.5703125" customWidth="1"/>
    <col min="12052" max="12052" width="11.5703125" customWidth="1"/>
    <col min="12053" max="12053" width="13.28515625" customWidth="1"/>
    <col min="12054" max="12054" width="13" customWidth="1"/>
    <col min="12055" max="12055" width="13.140625" customWidth="1"/>
    <col min="12056" max="12056" width="10.28515625" customWidth="1"/>
    <col min="12057" max="12057" width="4.140625" customWidth="1"/>
    <col min="12058" max="12058" width="10.85546875" customWidth="1"/>
    <col min="12060" max="12060" width="14.28515625" customWidth="1"/>
    <col min="12061" max="12061" width="13.7109375" customWidth="1"/>
    <col min="12289" max="12289" width="36" customWidth="1"/>
    <col min="12290" max="12290" width="14.5703125" customWidth="1"/>
    <col min="12292" max="12292" width="12.28515625" customWidth="1"/>
    <col min="12294" max="12294" width="10.5703125" bestFit="1" customWidth="1"/>
    <col min="12296" max="12296" width="11.5703125" customWidth="1"/>
    <col min="12297" max="12297" width="11.85546875" customWidth="1"/>
    <col min="12298" max="12298" width="10.42578125" customWidth="1"/>
    <col min="12299" max="12299" width="12.140625" customWidth="1"/>
    <col min="12300" max="12300" width="13.42578125" customWidth="1"/>
    <col min="12301" max="12301" width="11.28515625" customWidth="1"/>
    <col min="12302" max="12303" width="13" customWidth="1"/>
    <col min="12304" max="12304" width="4.28515625" customWidth="1"/>
    <col min="12305" max="12305" width="10.7109375" customWidth="1"/>
    <col min="12306" max="12306" width="13" customWidth="1"/>
    <col min="12307" max="12307" width="14.5703125" customWidth="1"/>
    <col min="12308" max="12308" width="11.5703125" customWidth="1"/>
    <col min="12309" max="12309" width="13.28515625" customWidth="1"/>
    <col min="12310" max="12310" width="13" customWidth="1"/>
    <col min="12311" max="12311" width="13.140625" customWidth="1"/>
    <col min="12312" max="12312" width="10.28515625" customWidth="1"/>
    <col min="12313" max="12313" width="4.140625" customWidth="1"/>
    <col min="12314" max="12314" width="10.85546875" customWidth="1"/>
    <col min="12316" max="12316" width="14.28515625" customWidth="1"/>
    <col min="12317" max="12317" width="13.7109375" customWidth="1"/>
    <col min="12545" max="12545" width="36" customWidth="1"/>
    <col min="12546" max="12546" width="14.5703125" customWidth="1"/>
    <col min="12548" max="12548" width="12.28515625" customWidth="1"/>
    <col min="12550" max="12550" width="10.5703125" bestFit="1" customWidth="1"/>
    <col min="12552" max="12552" width="11.5703125" customWidth="1"/>
    <col min="12553" max="12553" width="11.85546875" customWidth="1"/>
    <col min="12554" max="12554" width="10.42578125" customWidth="1"/>
    <col min="12555" max="12555" width="12.140625" customWidth="1"/>
    <col min="12556" max="12556" width="13.42578125" customWidth="1"/>
    <col min="12557" max="12557" width="11.28515625" customWidth="1"/>
    <col min="12558" max="12559" width="13" customWidth="1"/>
    <col min="12560" max="12560" width="4.28515625" customWidth="1"/>
    <col min="12561" max="12561" width="10.7109375" customWidth="1"/>
    <col min="12562" max="12562" width="13" customWidth="1"/>
    <col min="12563" max="12563" width="14.5703125" customWidth="1"/>
    <col min="12564" max="12564" width="11.5703125" customWidth="1"/>
    <col min="12565" max="12565" width="13.28515625" customWidth="1"/>
    <col min="12566" max="12566" width="13" customWidth="1"/>
    <col min="12567" max="12567" width="13.140625" customWidth="1"/>
    <col min="12568" max="12568" width="10.28515625" customWidth="1"/>
    <col min="12569" max="12569" width="4.140625" customWidth="1"/>
    <col min="12570" max="12570" width="10.85546875" customWidth="1"/>
    <col min="12572" max="12572" width="14.28515625" customWidth="1"/>
    <col min="12573" max="12573" width="13.7109375" customWidth="1"/>
    <col min="12801" max="12801" width="36" customWidth="1"/>
    <col min="12802" max="12802" width="14.5703125" customWidth="1"/>
    <col min="12804" max="12804" width="12.28515625" customWidth="1"/>
    <col min="12806" max="12806" width="10.5703125" bestFit="1" customWidth="1"/>
    <col min="12808" max="12808" width="11.5703125" customWidth="1"/>
    <col min="12809" max="12809" width="11.85546875" customWidth="1"/>
    <col min="12810" max="12810" width="10.42578125" customWidth="1"/>
    <col min="12811" max="12811" width="12.140625" customWidth="1"/>
    <col min="12812" max="12812" width="13.42578125" customWidth="1"/>
    <col min="12813" max="12813" width="11.28515625" customWidth="1"/>
    <col min="12814" max="12815" width="13" customWidth="1"/>
    <col min="12816" max="12816" width="4.28515625" customWidth="1"/>
    <col min="12817" max="12817" width="10.7109375" customWidth="1"/>
    <col min="12818" max="12818" width="13" customWidth="1"/>
    <col min="12819" max="12819" width="14.5703125" customWidth="1"/>
    <col min="12820" max="12820" width="11.5703125" customWidth="1"/>
    <col min="12821" max="12821" width="13.28515625" customWidth="1"/>
    <col min="12822" max="12822" width="13" customWidth="1"/>
    <col min="12823" max="12823" width="13.140625" customWidth="1"/>
    <col min="12824" max="12824" width="10.28515625" customWidth="1"/>
    <col min="12825" max="12825" width="4.140625" customWidth="1"/>
    <col min="12826" max="12826" width="10.85546875" customWidth="1"/>
    <col min="12828" max="12828" width="14.28515625" customWidth="1"/>
    <col min="12829" max="12829" width="13.7109375" customWidth="1"/>
    <col min="13057" max="13057" width="36" customWidth="1"/>
    <col min="13058" max="13058" width="14.5703125" customWidth="1"/>
    <col min="13060" max="13060" width="12.28515625" customWidth="1"/>
    <col min="13062" max="13062" width="10.5703125" bestFit="1" customWidth="1"/>
    <col min="13064" max="13064" width="11.5703125" customWidth="1"/>
    <col min="13065" max="13065" width="11.85546875" customWidth="1"/>
    <col min="13066" max="13066" width="10.42578125" customWidth="1"/>
    <col min="13067" max="13067" width="12.140625" customWidth="1"/>
    <col min="13068" max="13068" width="13.42578125" customWidth="1"/>
    <col min="13069" max="13069" width="11.28515625" customWidth="1"/>
    <col min="13070" max="13071" width="13" customWidth="1"/>
    <col min="13072" max="13072" width="4.28515625" customWidth="1"/>
    <col min="13073" max="13073" width="10.7109375" customWidth="1"/>
    <col min="13074" max="13074" width="13" customWidth="1"/>
    <col min="13075" max="13075" width="14.5703125" customWidth="1"/>
    <col min="13076" max="13076" width="11.5703125" customWidth="1"/>
    <col min="13077" max="13077" width="13.28515625" customWidth="1"/>
    <col min="13078" max="13078" width="13" customWidth="1"/>
    <col min="13079" max="13079" width="13.140625" customWidth="1"/>
    <col min="13080" max="13080" width="10.28515625" customWidth="1"/>
    <col min="13081" max="13081" width="4.140625" customWidth="1"/>
    <col min="13082" max="13082" width="10.85546875" customWidth="1"/>
    <col min="13084" max="13084" width="14.28515625" customWidth="1"/>
    <col min="13085" max="13085" width="13.7109375" customWidth="1"/>
    <col min="13313" max="13313" width="36" customWidth="1"/>
    <col min="13314" max="13314" width="14.5703125" customWidth="1"/>
    <col min="13316" max="13316" width="12.28515625" customWidth="1"/>
    <col min="13318" max="13318" width="10.5703125" bestFit="1" customWidth="1"/>
    <col min="13320" max="13320" width="11.5703125" customWidth="1"/>
    <col min="13321" max="13321" width="11.85546875" customWidth="1"/>
    <col min="13322" max="13322" width="10.42578125" customWidth="1"/>
    <col min="13323" max="13323" width="12.140625" customWidth="1"/>
    <col min="13324" max="13324" width="13.42578125" customWidth="1"/>
    <col min="13325" max="13325" width="11.28515625" customWidth="1"/>
    <col min="13326" max="13327" width="13" customWidth="1"/>
    <col min="13328" max="13328" width="4.28515625" customWidth="1"/>
    <col min="13329" max="13329" width="10.7109375" customWidth="1"/>
    <col min="13330" max="13330" width="13" customWidth="1"/>
    <col min="13331" max="13331" width="14.5703125" customWidth="1"/>
    <col min="13332" max="13332" width="11.5703125" customWidth="1"/>
    <col min="13333" max="13333" width="13.28515625" customWidth="1"/>
    <col min="13334" max="13334" width="13" customWidth="1"/>
    <col min="13335" max="13335" width="13.140625" customWidth="1"/>
    <col min="13336" max="13336" width="10.28515625" customWidth="1"/>
    <col min="13337" max="13337" width="4.140625" customWidth="1"/>
    <col min="13338" max="13338" width="10.85546875" customWidth="1"/>
    <col min="13340" max="13340" width="14.28515625" customWidth="1"/>
    <col min="13341" max="13341" width="13.7109375" customWidth="1"/>
    <col min="13569" max="13569" width="36" customWidth="1"/>
    <col min="13570" max="13570" width="14.5703125" customWidth="1"/>
    <col min="13572" max="13572" width="12.28515625" customWidth="1"/>
    <col min="13574" max="13574" width="10.5703125" bestFit="1" customWidth="1"/>
    <col min="13576" max="13576" width="11.5703125" customWidth="1"/>
    <col min="13577" max="13577" width="11.85546875" customWidth="1"/>
    <col min="13578" max="13578" width="10.42578125" customWidth="1"/>
    <col min="13579" max="13579" width="12.140625" customWidth="1"/>
    <col min="13580" max="13580" width="13.42578125" customWidth="1"/>
    <col min="13581" max="13581" width="11.28515625" customWidth="1"/>
    <col min="13582" max="13583" width="13" customWidth="1"/>
    <col min="13584" max="13584" width="4.28515625" customWidth="1"/>
    <col min="13585" max="13585" width="10.7109375" customWidth="1"/>
    <col min="13586" max="13586" width="13" customWidth="1"/>
    <col min="13587" max="13587" width="14.5703125" customWidth="1"/>
    <col min="13588" max="13588" width="11.5703125" customWidth="1"/>
    <col min="13589" max="13589" width="13.28515625" customWidth="1"/>
    <col min="13590" max="13590" width="13" customWidth="1"/>
    <col min="13591" max="13591" width="13.140625" customWidth="1"/>
    <col min="13592" max="13592" width="10.28515625" customWidth="1"/>
    <col min="13593" max="13593" width="4.140625" customWidth="1"/>
    <col min="13594" max="13594" width="10.85546875" customWidth="1"/>
    <col min="13596" max="13596" width="14.28515625" customWidth="1"/>
    <col min="13597" max="13597" width="13.7109375" customWidth="1"/>
    <col min="13825" max="13825" width="36" customWidth="1"/>
    <col min="13826" max="13826" width="14.5703125" customWidth="1"/>
    <col min="13828" max="13828" width="12.28515625" customWidth="1"/>
    <col min="13830" max="13830" width="10.5703125" bestFit="1" customWidth="1"/>
    <col min="13832" max="13832" width="11.5703125" customWidth="1"/>
    <col min="13833" max="13833" width="11.85546875" customWidth="1"/>
    <col min="13834" max="13834" width="10.42578125" customWidth="1"/>
    <col min="13835" max="13835" width="12.140625" customWidth="1"/>
    <col min="13836" max="13836" width="13.42578125" customWidth="1"/>
    <col min="13837" max="13837" width="11.28515625" customWidth="1"/>
    <col min="13838" max="13839" width="13" customWidth="1"/>
    <col min="13840" max="13840" width="4.28515625" customWidth="1"/>
    <col min="13841" max="13841" width="10.7109375" customWidth="1"/>
    <col min="13842" max="13842" width="13" customWidth="1"/>
    <col min="13843" max="13843" width="14.5703125" customWidth="1"/>
    <col min="13844" max="13844" width="11.5703125" customWidth="1"/>
    <col min="13845" max="13845" width="13.28515625" customWidth="1"/>
    <col min="13846" max="13846" width="13" customWidth="1"/>
    <col min="13847" max="13847" width="13.140625" customWidth="1"/>
    <col min="13848" max="13848" width="10.28515625" customWidth="1"/>
    <col min="13849" max="13849" width="4.140625" customWidth="1"/>
    <col min="13850" max="13850" width="10.85546875" customWidth="1"/>
    <col min="13852" max="13852" width="14.28515625" customWidth="1"/>
    <col min="13853" max="13853" width="13.7109375" customWidth="1"/>
    <col min="14081" max="14081" width="36" customWidth="1"/>
    <col min="14082" max="14082" width="14.5703125" customWidth="1"/>
    <col min="14084" max="14084" width="12.28515625" customWidth="1"/>
    <col min="14086" max="14086" width="10.5703125" bestFit="1" customWidth="1"/>
    <col min="14088" max="14088" width="11.5703125" customWidth="1"/>
    <col min="14089" max="14089" width="11.85546875" customWidth="1"/>
    <col min="14090" max="14090" width="10.42578125" customWidth="1"/>
    <col min="14091" max="14091" width="12.140625" customWidth="1"/>
    <col min="14092" max="14092" width="13.42578125" customWidth="1"/>
    <col min="14093" max="14093" width="11.28515625" customWidth="1"/>
    <col min="14094" max="14095" width="13" customWidth="1"/>
    <col min="14096" max="14096" width="4.28515625" customWidth="1"/>
    <col min="14097" max="14097" width="10.7109375" customWidth="1"/>
    <col min="14098" max="14098" width="13" customWidth="1"/>
    <col min="14099" max="14099" width="14.5703125" customWidth="1"/>
    <col min="14100" max="14100" width="11.5703125" customWidth="1"/>
    <col min="14101" max="14101" width="13.28515625" customWidth="1"/>
    <col min="14102" max="14102" width="13" customWidth="1"/>
    <col min="14103" max="14103" width="13.140625" customWidth="1"/>
    <col min="14104" max="14104" width="10.28515625" customWidth="1"/>
    <col min="14105" max="14105" width="4.140625" customWidth="1"/>
    <col min="14106" max="14106" width="10.85546875" customWidth="1"/>
    <col min="14108" max="14108" width="14.28515625" customWidth="1"/>
    <col min="14109" max="14109" width="13.7109375" customWidth="1"/>
    <col min="14337" max="14337" width="36" customWidth="1"/>
    <col min="14338" max="14338" width="14.5703125" customWidth="1"/>
    <col min="14340" max="14340" width="12.28515625" customWidth="1"/>
    <col min="14342" max="14342" width="10.5703125" bestFit="1" customWidth="1"/>
    <col min="14344" max="14344" width="11.5703125" customWidth="1"/>
    <col min="14345" max="14345" width="11.85546875" customWidth="1"/>
    <col min="14346" max="14346" width="10.42578125" customWidth="1"/>
    <col min="14347" max="14347" width="12.140625" customWidth="1"/>
    <col min="14348" max="14348" width="13.42578125" customWidth="1"/>
    <col min="14349" max="14349" width="11.28515625" customWidth="1"/>
    <col min="14350" max="14351" width="13" customWidth="1"/>
    <col min="14352" max="14352" width="4.28515625" customWidth="1"/>
    <col min="14353" max="14353" width="10.7109375" customWidth="1"/>
    <col min="14354" max="14354" width="13" customWidth="1"/>
    <col min="14355" max="14355" width="14.5703125" customWidth="1"/>
    <col min="14356" max="14356" width="11.5703125" customWidth="1"/>
    <col min="14357" max="14357" width="13.28515625" customWidth="1"/>
    <col min="14358" max="14358" width="13" customWidth="1"/>
    <col min="14359" max="14359" width="13.140625" customWidth="1"/>
    <col min="14360" max="14360" width="10.28515625" customWidth="1"/>
    <col min="14361" max="14361" width="4.140625" customWidth="1"/>
    <col min="14362" max="14362" width="10.85546875" customWidth="1"/>
    <col min="14364" max="14364" width="14.28515625" customWidth="1"/>
    <col min="14365" max="14365" width="13.7109375" customWidth="1"/>
    <col min="14593" max="14593" width="36" customWidth="1"/>
    <col min="14594" max="14594" width="14.5703125" customWidth="1"/>
    <col min="14596" max="14596" width="12.28515625" customWidth="1"/>
    <col min="14598" max="14598" width="10.5703125" bestFit="1" customWidth="1"/>
    <col min="14600" max="14600" width="11.5703125" customWidth="1"/>
    <col min="14601" max="14601" width="11.85546875" customWidth="1"/>
    <col min="14602" max="14602" width="10.42578125" customWidth="1"/>
    <col min="14603" max="14603" width="12.140625" customWidth="1"/>
    <col min="14604" max="14604" width="13.42578125" customWidth="1"/>
    <col min="14605" max="14605" width="11.28515625" customWidth="1"/>
    <col min="14606" max="14607" width="13" customWidth="1"/>
    <col min="14608" max="14608" width="4.28515625" customWidth="1"/>
    <col min="14609" max="14609" width="10.7109375" customWidth="1"/>
    <col min="14610" max="14610" width="13" customWidth="1"/>
    <col min="14611" max="14611" width="14.5703125" customWidth="1"/>
    <col min="14612" max="14612" width="11.5703125" customWidth="1"/>
    <col min="14613" max="14613" width="13.28515625" customWidth="1"/>
    <col min="14614" max="14614" width="13" customWidth="1"/>
    <col min="14615" max="14615" width="13.140625" customWidth="1"/>
    <col min="14616" max="14616" width="10.28515625" customWidth="1"/>
    <col min="14617" max="14617" width="4.140625" customWidth="1"/>
    <col min="14618" max="14618" width="10.85546875" customWidth="1"/>
    <col min="14620" max="14620" width="14.28515625" customWidth="1"/>
    <col min="14621" max="14621" width="13.7109375" customWidth="1"/>
    <col min="14849" max="14849" width="36" customWidth="1"/>
    <col min="14850" max="14850" width="14.5703125" customWidth="1"/>
    <col min="14852" max="14852" width="12.28515625" customWidth="1"/>
    <col min="14854" max="14854" width="10.5703125" bestFit="1" customWidth="1"/>
    <col min="14856" max="14856" width="11.5703125" customWidth="1"/>
    <col min="14857" max="14857" width="11.85546875" customWidth="1"/>
    <col min="14858" max="14858" width="10.42578125" customWidth="1"/>
    <col min="14859" max="14859" width="12.140625" customWidth="1"/>
    <col min="14860" max="14860" width="13.42578125" customWidth="1"/>
    <col min="14861" max="14861" width="11.28515625" customWidth="1"/>
    <col min="14862" max="14863" width="13" customWidth="1"/>
    <col min="14864" max="14864" width="4.28515625" customWidth="1"/>
    <col min="14865" max="14865" width="10.7109375" customWidth="1"/>
    <col min="14866" max="14866" width="13" customWidth="1"/>
    <col min="14867" max="14867" width="14.5703125" customWidth="1"/>
    <col min="14868" max="14868" width="11.5703125" customWidth="1"/>
    <col min="14869" max="14869" width="13.28515625" customWidth="1"/>
    <col min="14870" max="14870" width="13" customWidth="1"/>
    <col min="14871" max="14871" width="13.140625" customWidth="1"/>
    <col min="14872" max="14872" width="10.28515625" customWidth="1"/>
    <col min="14873" max="14873" width="4.140625" customWidth="1"/>
    <col min="14874" max="14874" width="10.85546875" customWidth="1"/>
    <col min="14876" max="14876" width="14.28515625" customWidth="1"/>
    <col min="14877" max="14877" width="13.7109375" customWidth="1"/>
    <col min="15105" max="15105" width="36" customWidth="1"/>
    <col min="15106" max="15106" width="14.5703125" customWidth="1"/>
    <col min="15108" max="15108" width="12.28515625" customWidth="1"/>
    <col min="15110" max="15110" width="10.5703125" bestFit="1" customWidth="1"/>
    <col min="15112" max="15112" width="11.5703125" customWidth="1"/>
    <col min="15113" max="15113" width="11.85546875" customWidth="1"/>
    <col min="15114" max="15114" width="10.42578125" customWidth="1"/>
    <col min="15115" max="15115" width="12.140625" customWidth="1"/>
    <col min="15116" max="15116" width="13.42578125" customWidth="1"/>
    <col min="15117" max="15117" width="11.28515625" customWidth="1"/>
    <col min="15118" max="15119" width="13" customWidth="1"/>
    <col min="15120" max="15120" width="4.28515625" customWidth="1"/>
    <col min="15121" max="15121" width="10.7109375" customWidth="1"/>
    <col min="15122" max="15122" width="13" customWidth="1"/>
    <col min="15123" max="15123" width="14.5703125" customWidth="1"/>
    <col min="15124" max="15124" width="11.5703125" customWidth="1"/>
    <col min="15125" max="15125" width="13.28515625" customWidth="1"/>
    <col min="15126" max="15126" width="13" customWidth="1"/>
    <col min="15127" max="15127" width="13.140625" customWidth="1"/>
    <col min="15128" max="15128" width="10.28515625" customWidth="1"/>
    <col min="15129" max="15129" width="4.140625" customWidth="1"/>
    <col min="15130" max="15130" width="10.85546875" customWidth="1"/>
    <col min="15132" max="15132" width="14.28515625" customWidth="1"/>
    <col min="15133" max="15133" width="13.7109375" customWidth="1"/>
    <col min="15361" max="15361" width="36" customWidth="1"/>
    <col min="15362" max="15362" width="14.5703125" customWidth="1"/>
    <col min="15364" max="15364" width="12.28515625" customWidth="1"/>
    <col min="15366" max="15366" width="10.5703125" bestFit="1" customWidth="1"/>
    <col min="15368" max="15368" width="11.5703125" customWidth="1"/>
    <col min="15369" max="15369" width="11.85546875" customWidth="1"/>
    <col min="15370" max="15370" width="10.42578125" customWidth="1"/>
    <col min="15371" max="15371" width="12.140625" customWidth="1"/>
    <col min="15372" max="15372" width="13.42578125" customWidth="1"/>
    <col min="15373" max="15373" width="11.28515625" customWidth="1"/>
    <col min="15374" max="15375" width="13" customWidth="1"/>
    <col min="15376" max="15376" width="4.28515625" customWidth="1"/>
    <col min="15377" max="15377" width="10.7109375" customWidth="1"/>
    <col min="15378" max="15378" width="13" customWidth="1"/>
    <col min="15379" max="15379" width="14.5703125" customWidth="1"/>
    <col min="15380" max="15380" width="11.5703125" customWidth="1"/>
    <col min="15381" max="15381" width="13.28515625" customWidth="1"/>
    <col min="15382" max="15382" width="13" customWidth="1"/>
    <col min="15383" max="15383" width="13.140625" customWidth="1"/>
    <col min="15384" max="15384" width="10.28515625" customWidth="1"/>
    <col min="15385" max="15385" width="4.140625" customWidth="1"/>
    <col min="15386" max="15386" width="10.85546875" customWidth="1"/>
    <col min="15388" max="15388" width="14.28515625" customWidth="1"/>
    <col min="15389" max="15389" width="13.7109375" customWidth="1"/>
    <col min="15617" max="15617" width="36" customWidth="1"/>
    <col min="15618" max="15618" width="14.5703125" customWidth="1"/>
    <col min="15620" max="15620" width="12.28515625" customWidth="1"/>
    <col min="15622" max="15622" width="10.5703125" bestFit="1" customWidth="1"/>
    <col min="15624" max="15624" width="11.5703125" customWidth="1"/>
    <col min="15625" max="15625" width="11.85546875" customWidth="1"/>
    <col min="15626" max="15626" width="10.42578125" customWidth="1"/>
    <col min="15627" max="15627" width="12.140625" customWidth="1"/>
    <col min="15628" max="15628" width="13.42578125" customWidth="1"/>
    <col min="15629" max="15629" width="11.28515625" customWidth="1"/>
    <col min="15630" max="15631" width="13" customWidth="1"/>
    <col min="15632" max="15632" width="4.28515625" customWidth="1"/>
    <col min="15633" max="15633" width="10.7109375" customWidth="1"/>
    <col min="15634" max="15634" width="13" customWidth="1"/>
    <col min="15635" max="15635" width="14.5703125" customWidth="1"/>
    <col min="15636" max="15636" width="11.5703125" customWidth="1"/>
    <col min="15637" max="15637" width="13.28515625" customWidth="1"/>
    <col min="15638" max="15638" width="13" customWidth="1"/>
    <col min="15639" max="15639" width="13.140625" customWidth="1"/>
    <col min="15640" max="15640" width="10.28515625" customWidth="1"/>
    <col min="15641" max="15641" width="4.140625" customWidth="1"/>
    <col min="15642" max="15642" width="10.85546875" customWidth="1"/>
    <col min="15644" max="15644" width="14.28515625" customWidth="1"/>
    <col min="15645" max="15645" width="13.7109375" customWidth="1"/>
    <col min="15873" max="15873" width="36" customWidth="1"/>
    <col min="15874" max="15874" width="14.5703125" customWidth="1"/>
    <col min="15876" max="15876" width="12.28515625" customWidth="1"/>
    <col min="15878" max="15878" width="10.5703125" bestFit="1" customWidth="1"/>
    <col min="15880" max="15880" width="11.5703125" customWidth="1"/>
    <col min="15881" max="15881" width="11.85546875" customWidth="1"/>
    <col min="15882" max="15882" width="10.42578125" customWidth="1"/>
    <col min="15883" max="15883" width="12.140625" customWidth="1"/>
    <col min="15884" max="15884" width="13.42578125" customWidth="1"/>
    <col min="15885" max="15885" width="11.28515625" customWidth="1"/>
    <col min="15886" max="15887" width="13" customWidth="1"/>
    <col min="15888" max="15888" width="4.28515625" customWidth="1"/>
    <col min="15889" max="15889" width="10.7109375" customWidth="1"/>
    <col min="15890" max="15890" width="13" customWidth="1"/>
    <col min="15891" max="15891" width="14.5703125" customWidth="1"/>
    <col min="15892" max="15892" width="11.5703125" customWidth="1"/>
    <col min="15893" max="15893" width="13.28515625" customWidth="1"/>
    <col min="15894" max="15894" width="13" customWidth="1"/>
    <col min="15895" max="15895" width="13.140625" customWidth="1"/>
    <col min="15896" max="15896" width="10.28515625" customWidth="1"/>
    <col min="15897" max="15897" width="4.140625" customWidth="1"/>
    <col min="15898" max="15898" width="10.85546875" customWidth="1"/>
    <col min="15900" max="15900" width="14.28515625" customWidth="1"/>
    <col min="15901" max="15901" width="13.7109375" customWidth="1"/>
    <col min="16129" max="16129" width="36" customWidth="1"/>
    <col min="16130" max="16130" width="14.5703125" customWidth="1"/>
    <col min="16132" max="16132" width="12.28515625" customWidth="1"/>
    <col min="16134" max="16134" width="10.5703125" bestFit="1" customWidth="1"/>
    <col min="16136" max="16136" width="11.5703125" customWidth="1"/>
    <col min="16137" max="16137" width="11.85546875" customWidth="1"/>
    <col min="16138" max="16138" width="10.42578125" customWidth="1"/>
    <col min="16139" max="16139" width="12.140625" customWidth="1"/>
    <col min="16140" max="16140" width="13.42578125" customWidth="1"/>
    <col min="16141" max="16141" width="11.28515625" customWidth="1"/>
    <col min="16142" max="16143" width="13" customWidth="1"/>
    <col min="16144" max="16144" width="4.28515625" customWidth="1"/>
    <col min="16145" max="16145" width="10.7109375" customWidth="1"/>
    <col min="16146" max="16146" width="13" customWidth="1"/>
    <col min="16147" max="16147" width="14.5703125" customWidth="1"/>
    <col min="16148" max="16148" width="11.5703125" customWidth="1"/>
    <col min="16149" max="16149" width="13.28515625" customWidth="1"/>
    <col min="16150" max="16150" width="13" customWidth="1"/>
    <col min="16151" max="16151" width="13.140625" customWidth="1"/>
    <col min="16152" max="16152" width="10.28515625" customWidth="1"/>
    <col min="16153" max="16153" width="4.140625" customWidth="1"/>
    <col min="16154" max="16154" width="10.85546875" customWidth="1"/>
    <col min="16156" max="16156" width="14.28515625" customWidth="1"/>
    <col min="16157" max="16157" width="13.7109375" customWidth="1"/>
  </cols>
  <sheetData>
    <row r="1" spans="1:29" x14ac:dyDescent="0.25">
      <c r="B1" s="1" t="s">
        <v>0</v>
      </c>
      <c r="C1" s="2" t="s">
        <v>1</v>
      </c>
      <c r="D1" s="1" t="s">
        <v>2</v>
      </c>
      <c r="E1" s="1" t="s">
        <v>3</v>
      </c>
    </row>
    <row r="2" spans="1:29" x14ac:dyDescent="0.25">
      <c r="B2" s="3" t="s">
        <v>4</v>
      </c>
      <c r="C2" s="4">
        <v>370</v>
      </c>
      <c r="D2" s="5">
        <v>1</v>
      </c>
      <c r="E2" s="6">
        <f>C2/D2</f>
        <v>370</v>
      </c>
      <c r="G2" t="s">
        <v>52</v>
      </c>
    </row>
    <row r="3" spans="1:29" x14ac:dyDescent="0.25">
      <c r="B3" s="7" t="s">
        <v>5</v>
      </c>
      <c r="C3" s="8">
        <v>350</v>
      </c>
      <c r="D3" s="9">
        <v>2</v>
      </c>
      <c r="E3" s="10">
        <f>C3/D3</f>
        <v>175</v>
      </c>
      <c r="G3" s="64" t="s">
        <v>53</v>
      </c>
    </row>
    <row r="4" spans="1:29" x14ac:dyDescent="0.25">
      <c r="B4" s="7" t="s">
        <v>6</v>
      </c>
      <c r="C4" s="8">
        <v>18</v>
      </c>
      <c r="D4" s="9">
        <v>20</v>
      </c>
      <c r="E4" s="10">
        <f>C4*D4</f>
        <v>360</v>
      </c>
    </row>
    <row r="5" spans="1:29" x14ac:dyDescent="0.25">
      <c r="B5" s="7" t="s">
        <v>7</v>
      </c>
      <c r="C5" s="8">
        <v>12</v>
      </c>
      <c r="D5" s="9">
        <v>20</v>
      </c>
      <c r="E5" s="10">
        <f>C5*D5</f>
        <v>240</v>
      </c>
    </row>
    <row r="6" spans="1:29" x14ac:dyDescent="0.25">
      <c r="B6" s="7" t="s">
        <v>8</v>
      </c>
      <c r="C6" s="11">
        <v>0</v>
      </c>
      <c r="D6" s="12">
        <v>1</v>
      </c>
      <c r="E6" s="10">
        <f>C6*D6</f>
        <v>0</v>
      </c>
    </row>
    <row r="7" spans="1:29" x14ac:dyDescent="0.25">
      <c r="B7" s="56" t="s">
        <v>9</v>
      </c>
      <c r="C7" s="57"/>
      <c r="D7" s="57"/>
      <c r="E7" s="13" t="s">
        <v>10</v>
      </c>
    </row>
    <row r="8" spans="1:29" x14ac:dyDescent="0.25">
      <c r="B8" s="59" t="s">
        <v>11</v>
      </c>
      <c r="C8" s="60"/>
      <c r="D8" s="14">
        <v>170</v>
      </c>
      <c r="E8" s="15">
        <f>SUM(E2:E5)/D8</f>
        <v>6.7352941176470589</v>
      </c>
      <c r="Z8" s="20"/>
    </row>
    <row r="9" spans="1:29" x14ac:dyDescent="0.25">
      <c r="B9" s="59" t="s">
        <v>12</v>
      </c>
      <c r="C9" s="61"/>
      <c r="D9" s="60"/>
      <c r="E9" s="14">
        <v>9</v>
      </c>
      <c r="Z9" s="20"/>
    </row>
    <row r="10" spans="1:29" x14ac:dyDescent="0.25">
      <c r="V10" s="53" t="s">
        <v>50</v>
      </c>
      <c r="W10" s="54"/>
      <c r="X10" s="54"/>
      <c r="Y10" s="55"/>
      <c r="Z10" s="49"/>
      <c r="AA10" s="56" t="s">
        <v>51</v>
      </c>
      <c r="AB10" s="57"/>
      <c r="AC10" s="58"/>
    </row>
    <row r="11" spans="1:29" x14ac:dyDescent="0.25">
      <c r="A11" s="1" t="s">
        <v>14</v>
      </c>
      <c r="B11" s="1" t="s">
        <v>15</v>
      </c>
      <c r="C11" s="2" t="s">
        <v>16</v>
      </c>
      <c r="D11" s="1" t="s">
        <v>17</v>
      </c>
      <c r="E11" s="1" t="s">
        <v>18</v>
      </c>
      <c r="F11" s="1" t="s">
        <v>19</v>
      </c>
      <c r="G11" s="1" t="s">
        <v>13</v>
      </c>
      <c r="H11" s="1" t="s">
        <v>20</v>
      </c>
      <c r="I11" s="1" t="s">
        <v>21</v>
      </c>
      <c r="J11" s="1" t="s">
        <v>22</v>
      </c>
      <c r="K11" s="1" t="s">
        <v>23</v>
      </c>
      <c r="L11" s="1" t="s">
        <v>24</v>
      </c>
      <c r="M11" s="21" t="s">
        <v>25</v>
      </c>
      <c r="N11" s="1" t="s">
        <v>26</v>
      </c>
      <c r="O11" s="22" t="s">
        <v>27</v>
      </c>
      <c r="P11" s="22" t="s">
        <v>28</v>
      </c>
      <c r="R11" s="62" t="s">
        <v>31</v>
      </c>
      <c r="S11" s="51" t="s">
        <v>49</v>
      </c>
      <c r="U11" s="22" t="s">
        <v>29</v>
      </c>
      <c r="V11" s="23" t="s">
        <v>30</v>
      </c>
      <c r="W11" s="22" t="s">
        <v>27</v>
      </c>
      <c r="X11" s="24" t="s">
        <v>29</v>
      </c>
      <c r="Y11" s="51" t="s">
        <v>32</v>
      </c>
      <c r="Z11" s="50"/>
      <c r="AA11" s="23" t="s">
        <v>30</v>
      </c>
      <c r="AB11" s="22" t="s">
        <v>29</v>
      </c>
      <c r="AC11" s="24" t="s">
        <v>29</v>
      </c>
    </row>
    <row r="12" spans="1:29" x14ac:dyDescent="0.25">
      <c r="A12" s="25"/>
      <c r="B12" s="26"/>
      <c r="C12" s="27"/>
      <c r="D12" s="26"/>
      <c r="E12" s="26"/>
      <c r="F12" s="26"/>
      <c r="G12" s="16">
        <v>0.27800000000000002</v>
      </c>
      <c r="H12" s="28">
        <v>0.08</v>
      </c>
      <c r="I12" s="29" t="s">
        <v>33</v>
      </c>
      <c r="J12" s="26"/>
      <c r="K12" s="28">
        <v>0.5</v>
      </c>
      <c r="L12" s="26"/>
      <c r="M12" s="26"/>
      <c r="N12" s="26"/>
      <c r="O12" s="30" t="s">
        <v>34</v>
      </c>
      <c r="P12" s="30" t="s">
        <v>34</v>
      </c>
      <c r="R12" s="63"/>
      <c r="S12" s="52"/>
      <c r="U12" s="30" t="s">
        <v>35</v>
      </c>
      <c r="V12" s="31" t="s">
        <v>34</v>
      </c>
      <c r="W12" s="30" t="s">
        <v>36</v>
      </c>
      <c r="X12" s="32" t="s">
        <v>37</v>
      </c>
      <c r="Y12" s="52"/>
      <c r="Z12" s="50"/>
      <c r="AA12" s="31" t="s">
        <v>34</v>
      </c>
      <c r="AB12" s="30" t="s">
        <v>38</v>
      </c>
      <c r="AC12" s="32" t="s">
        <v>37</v>
      </c>
    </row>
    <row r="13" spans="1:29" x14ac:dyDescent="0.25">
      <c r="A13" s="7" t="s">
        <v>39</v>
      </c>
      <c r="B13" s="17" t="s">
        <v>40</v>
      </c>
      <c r="C13" s="33">
        <f>[1]ESP!D3</f>
        <v>10000</v>
      </c>
      <c r="D13" s="18">
        <f>ROUND(C13/12,2)</f>
        <v>833.33</v>
      </c>
      <c r="E13" s="18">
        <f>ROUND(D13/3,2)</f>
        <v>277.77999999999997</v>
      </c>
      <c r="F13" s="18">
        <f>ROUND(C13/12,2)</f>
        <v>833.33</v>
      </c>
      <c r="G13" s="18">
        <f>ROUND(SUM(C13:F13)*G$12,2)</f>
        <v>3320.55</v>
      </c>
      <c r="H13" s="17">
        <f>ROUND(SUM(C13:F13)*H$12,2)</f>
        <v>955.56</v>
      </c>
      <c r="I13" s="5">
        <v>36</v>
      </c>
      <c r="J13" s="18">
        <f>ROUND(C13/I13,2)</f>
        <v>277.77999999999997</v>
      </c>
      <c r="K13" s="17">
        <f>ROUND(H13*K$12,2)</f>
        <v>477.78</v>
      </c>
      <c r="L13" s="18">
        <f>ROUND(D13/I13,2)</f>
        <v>23.15</v>
      </c>
      <c r="M13" s="18">
        <f>ROUND(L13/3,2)</f>
        <v>7.72</v>
      </c>
      <c r="N13" s="18">
        <f>ROUND(L13,2)</f>
        <v>23.15</v>
      </c>
      <c r="O13" s="34">
        <f t="shared" ref="O13:O27" si="0">SUM(C13:F13)+H13+SUM(J13:N13)</f>
        <v>13709.58</v>
      </c>
      <c r="P13" s="35">
        <f t="shared" ref="P13:P27" si="1">SUM(C13:H13)+SUM(J13:N13)</f>
        <v>17030.13</v>
      </c>
      <c r="R13" s="36">
        <f t="shared" ref="R13:R27" si="2">C13/$D$8</f>
        <v>58.823529411764703</v>
      </c>
      <c r="S13" s="38">
        <f t="shared" ref="S13:S27" si="3">IF(R13=0,0,AB13/R13-1)</f>
        <v>0.81900000000000017</v>
      </c>
      <c r="U13" s="34">
        <f t="shared" ref="U13:U27" si="4">IF(ISBLANK(B13),0,$E$8)</f>
        <v>6.7352941176470589</v>
      </c>
      <c r="V13" s="36">
        <f t="shared" ref="V13:V27" si="5">O13/$D$8</f>
        <v>80.644588235294123</v>
      </c>
      <c r="W13" s="34">
        <f>ROUNDUP(U13+V13,0)</f>
        <v>88</v>
      </c>
      <c r="X13" s="10">
        <f t="shared" ref="X13:X27" si="6">W13*$E$9</f>
        <v>792</v>
      </c>
      <c r="Y13" s="39">
        <f t="shared" ref="Y13:Y27" si="7">IF(AC13=0,0,1-(X13/AC13))</f>
        <v>0.17757009345794394</v>
      </c>
      <c r="Z13" s="48"/>
      <c r="AA13" s="36">
        <f t="shared" ref="AA13:AA27" si="8">P13/$D$8</f>
        <v>100.17723529411765</v>
      </c>
      <c r="AB13" s="34">
        <f t="shared" ref="AB13:AB27" si="9">ROUNDUP(AA13+U13,0)</f>
        <v>107</v>
      </c>
      <c r="AC13" s="10">
        <f t="shared" ref="AC13:AC27" si="10">AB13*$E$9</f>
        <v>963</v>
      </c>
    </row>
    <row r="14" spans="1:29" x14ac:dyDescent="0.25">
      <c r="A14" s="7" t="s">
        <v>41</v>
      </c>
      <c r="B14" s="17" t="s">
        <v>42</v>
      </c>
      <c r="C14" s="40">
        <v>7000</v>
      </c>
      <c r="D14" s="18">
        <f t="shared" ref="D14:D27" si="11">ROUND(C14/12,2)</f>
        <v>583.33000000000004</v>
      </c>
      <c r="E14" s="18">
        <f t="shared" ref="E14:E27" si="12">ROUND(D14/3,2)</f>
        <v>194.44</v>
      </c>
      <c r="F14" s="18">
        <f t="shared" ref="F14:F27" si="13">ROUND(C14/12,2)</f>
        <v>583.33000000000004</v>
      </c>
      <c r="G14" s="18">
        <f t="shared" ref="G14:G27" si="14">ROUND(SUM(C14:F14)*G$12,2)</f>
        <v>2324.39</v>
      </c>
      <c r="H14" s="17">
        <f t="shared" ref="H14:H27" si="15">ROUND(SUM(C14:F14)*H$12,2)</f>
        <v>668.89</v>
      </c>
      <c r="I14" s="9">
        <v>36</v>
      </c>
      <c r="J14" s="18">
        <f t="shared" ref="J14:J27" si="16">ROUND(C14/I14,2)</f>
        <v>194.44</v>
      </c>
      <c r="K14" s="17">
        <f t="shared" ref="K14:K27" si="17">ROUND(H14*K$12,2)</f>
        <v>334.45</v>
      </c>
      <c r="L14" s="18">
        <f t="shared" ref="L14:L27" si="18">ROUND(D14/I14,2)</f>
        <v>16.2</v>
      </c>
      <c r="M14" s="18">
        <f t="shared" ref="M14:M27" si="19">ROUND(L14/3,2)</f>
        <v>5.4</v>
      </c>
      <c r="N14" s="18">
        <f t="shared" ref="N14:N27" si="20">ROUND(L14,2)</f>
        <v>16.2</v>
      </c>
      <c r="O14" s="35">
        <f t="shared" si="0"/>
        <v>9596.68</v>
      </c>
      <c r="P14" s="35">
        <f t="shared" si="1"/>
        <v>11921.07</v>
      </c>
      <c r="R14" s="36">
        <f t="shared" si="2"/>
        <v>41.176470588235297</v>
      </c>
      <c r="S14" s="38">
        <f t="shared" si="3"/>
        <v>0.86999999999999988</v>
      </c>
      <c r="U14" s="35">
        <f t="shared" si="4"/>
        <v>6.7352941176470589</v>
      </c>
      <c r="V14" s="36">
        <f t="shared" si="5"/>
        <v>56.451058823529415</v>
      </c>
      <c r="W14" s="35">
        <f t="shared" ref="W14:W27" si="21">ROUNDUP(U14+V14,0)</f>
        <v>64</v>
      </c>
      <c r="X14" s="10">
        <f t="shared" si="6"/>
        <v>576</v>
      </c>
      <c r="Y14" s="38">
        <f t="shared" si="7"/>
        <v>0.16883116883116878</v>
      </c>
      <c r="Z14" s="48"/>
      <c r="AA14" s="36">
        <f t="shared" si="8"/>
        <v>70.123941176470581</v>
      </c>
      <c r="AB14" s="35">
        <f t="shared" si="9"/>
        <v>77</v>
      </c>
      <c r="AC14" s="10">
        <f t="shared" si="10"/>
        <v>693</v>
      </c>
    </row>
    <row r="15" spans="1:29" x14ac:dyDescent="0.25">
      <c r="A15" s="7" t="s">
        <v>43</v>
      </c>
      <c r="B15" s="17" t="s">
        <v>44</v>
      </c>
      <c r="C15" s="40">
        <v>3500</v>
      </c>
      <c r="D15" s="18">
        <f t="shared" si="11"/>
        <v>291.67</v>
      </c>
      <c r="E15" s="18">
        <f t="shared" si="12"/>
        <v>97.22</v>
      </c>
      <c r="F15" s="18">
        <f t="shared" si="13"/>
        <v>291.67</v>
      </c>
      <c r="G15" s="18">
        <f t="shared" si="14"/>
        <v>1162.2</v>
      </c>
      <c r="H15" s="17">
        <f t="shared" si="15"/>
        <v>334.44</v>
      </c>
      <c r="I15" s="9">
        <v>36</v>
      </c>
      <c r="J15" s="18">
        <f t="shared" si="16"/>
        <v>97.22</v>
      </c>
      <c r="K15" s="17">
        <f t="shared" si="17"/>
        <v>167.22</v>
      </c>
      <c r="L15" s="18">
        <f t="shared" si="18"/>
        <v>8.1</v>
      </c>
      <c r="M15" s="18">
        <f t="shared" si="19"/>
        <v>2.7</v>
      </c>
      <c r="N15" s="18">
        <f t="shared" si="20"/>
        <v>8.1</v>
      </c>
      <c r="O15" s="35">
        <f t="shared" si="0"/>
        <v>4798.3399999999992</v>
      </c>
      <c r="P15" s="35">
        <f t="shared" si="1"/>
        <v>5960.5399999999991</v>
      </c>
      <c r="R15" s="36">
        <f t="shared" si="2"/>
        <v>20.588235294117649</v>
      </c>
      <c r="S15" s="38">
        <f t="shared" si="3"/>
        <v>1.04</v>
      </c>
      <c r="U15" s="35">
        <f t="shared" si="4"/>
        <v>6.7352941176470589</v>
      </c>
      <c r="V15" s="36">
        <f t="shared" si="5"/>
        <v>28.2255294117647</v>
      </c>
      <c r="W15" s="35">
        <f t="shared" si="21"/>
        <v>35</v>
      </c>
      <c r="X15" s="10">
        <f t="shared" si="6"/>
        <v>315</v>
      </c>
      <c r="Y15" s="38">
        <f t="shared" si="7"/>
        <v>0.16666666666666663</v>
      </c>
      <c r="Z15" s="48"/>
      <c r="AA15" s="36">
        <f t="shared" si="8"/>
        <v>35.061999999999998</v>
      </c>
      <c r="AB15" s="35">
        <f t="shared" si="9"/>
        <v>42</v>
      </c>
      <c r="AC15" s="10">
        <f t="shared" si="10"/>
        <v>378</v>
      </c>
    </row>
    <row r="16" spans="1:29" x14ac:dyDescent="0.25">
      <c r="A16" s="7" t="s">
        <v>45</v>
      </c>
      <c r="B16" s="17" t="s">
        <v>46</v>
      </c>
      <c r="C16" s="40">
        <v>3200</v>
      </c>
      <c r="D16" s="18">
        <f t="shared" si="11"/>
        <v>266.67</v>
      </c>
      <c r="E16" s="18">
        <f t="shared" si="12"/>
        <v>88.89</v>
      </c>
      <c r="F16" s="18">
        <f t="shared" si="13"/>
        <v>266.67</v>
      </c>
      <c r="G16" s="18">
        <f t="shared" si="14"/>
        <v>1062.58</v>
      </c>
      <c r="H16" s="17">
        <f t="shared" si="15"/>
        <v>305.77999999999997</v>
      </c>
      <c r="I16" s="9">
        <v>36</v>
      </c>
      <c r="J16" s="18">
        <f t="shared" si="16"/>
        <v>88.89</v>
      </c>
      <c r="K16" s="17">
        <f t="shared" si="17"/>
        <v>152.88999999999999</v>
      </c>
      <c r="L16" s="18">
        <f t="shared" si="18"/>
        <v>7.41</v>
      </c>
      <c r="M16" s="18">
        <f t="shared" si="19"/>
        <v>2.4700000000000002</v>
      </c>
      <c r="N16" s="18">
        <f t="shared" si="20"/>
        <v>7.41</v>
      </c>
      <c r="O16" s="35">
        <f t="shared" si="0"/>
        <v>4387.08</v>
      </c>
      <c r="P16" s="35">
        <f t="shared" si="1"/>
        <v>5449.6599999999989</v>
      </c>
      <c r="R16" s="36">
        <f t="shared" si="2"/>
        <v>18.823529411764707</v>
      </c>
      <c r="S16" s="38">
        <f t="shared" si="3"/>
        <v>1.0718749999999999</v>
      </c>
      <c r="U16" s="35">
        <f t="shared" si="4"/>
        <v>6.7352941176470589</v>
      </c>
      <c r="V16" s="36">
        <f t="shared" si="5"/>
        <v>25.80635294117647</v>
      </c>
      <c r="W16" s="35">
        <f t="shared" si="21"/>
        <v>33</v>
      </c>
      <c r="X16" s="10">
        <f t="shared" si="6"/>
        <v>297</v>
      </c>
      <c r="Y16" s="38">
        <f t="shared" si="7"/>
        <v>0.15384615384615385</v>
      </c>
      <c r="Z16" s="48"/>
      <c r="AA16" s="36">
        <f t="shared" si="8"/>
        <v>32.056823529411758</v>
      </c>
      <c r="AB16" s="35">
        <f t="shared" si="9"/>
        <v>39</v>
      </c>
      <c r="AC16" s="10">
        <f t="shared" si="10"/>
        <v>351</v>
      </c>
    </row>
    <row r="17" spans="1:29" x14ac:dyDescent="0.25">
      <c r="A17" s="7" t="s">
        <v>47</v>
      </c>
      <c r="B17" s="17" t="s">
        <v>48</v>
      </c>
      <c r="C17" s="40">
        <v>3000</v>
      </c>
      <c r="D17" s="18">
        <f t="shared" si="11"/>
        <v>250</v>
      </c>
      <c r="E17" s="18">
        <f t="shared" si="12"/>
        <v>83.33</v>
      </c>
      <c r="F17" s="18">
        <f t="shared" si="13"/>
        <v>250</v>
      </c>
      <c r="G17" s="18">
        <f t="shared" si="14"/>
        <v>996.17</v>
      </c>
      <c r="H17" s="17">
        <f t="shared" si="15"/>
        <v>286.67</v>
      </c>
      <c r="I17" s="9">
        <v>36</v>
      </c>
      <c r="J17" s="18">
        <f t="shared" si="16"/>
        <v>83.33</v>
      </c>
      <c r="K17" s="17">
        <f t="shared" si="17"/>
        <v>143.34</v>
      </c>
      <c r="L17" s="18">
        <f t="shared" si="18"/>
        <v>6.94</v>
      </c>
      <c r="M17" s="18">
        <f t="shared" si="19"/>
        <v>2.31</v>
      </c>
      <c r="N17" s="18">
        <f t="shared" si="20"/>
        <v>6.94</v>
      </c>
      <c r="O17" s="35">
        <f t="shared" si="0"/>
        <v>4112.8599999999997</v>
      </c>
      <c r="P17" s="35">
        <f t="shared" si="1"/>
        <v>5109.03</v>
      </c>
      <c r="R17" s="36">
        <f t="shared" si="2"/>
        <v>17.647058823529413</v>
      </c>
      <c r="S17" s="38">
        <f t="shared" si="3"/>
        <v>1.0966666666666667</v>
      </c>
      <c r="U17" s="35">
        <f t="shared" si="4"/>
        <v>6.7352941176470589</v>
      </c>
      <c r="V17" s="36">
        <f t="shared" si="5"/>
        <v>24.193294117647056</v>
      </c>
      <c r="W17" s="35">
        <f t="shared" si="21"/>
        <v>31</v>
      </c>
      <c r="X17" s="10">
        <f t="shared" si="6"/>
        <v>279</v>
      </c>
      <c r="Y17" s="38">
        <f t="shared" si="7"/>
        <v>0.16216216216216217</v>
      </c>
      <c r="Z17" s="48"/>
      <c r="AA17" s="36">
        <f t="shared" si="8"/>
        <v>30.053117647058823</v>
      </c>
      <c r="AB17" s="35">
        <f t="shared" si="9"/>
        <v>37</v>
      </c>
      <c r="AC17" s="10">
        <f t="shared" si="10"/>
        <v>333</v>
      </c>
    </row>
    <row r="18" spans="1:29" x14ac:dyDescent="0.25">
      <c r="A18" s="7"/>
      <c r="B18" s="17"/>
      <c r="C18" s="40"/>
      <c r="D18" s="18">
        <f t="shared" si="11"/>
        <v>0</v>
      </c>
      <c r="E18" s="18">
        <f t="shared" si="12"/>
        <v>0</v>
      </c>
      <c r="F18" s="18">
        <f t="shared" si="13"/>
        <v>0</v>
      </c>
      <c r="G18" s="18">
        <f t="shared" si="14"/>
        <v>0</v>
      </c>
      <c r="H18" s="17">
        <f t="shared" si="15"/>
        <v>0</v>
      </c>
      <c r="I18" s="9">
        <v>36</v>
      </c>
      <c r="J18" s="18">
        <f t="shared" si="16"/>
        <v>0</v>
      </c>
      <c r="K18" s="17">
        <f t="shared" si="17"/>
        <v>0</v>
      </c>
      <c r="L18" s="18">
        <f t="shared" si="18"/>
        <v>0</v>
      </c>
      <c r="M18" s="18">
        <f t="shared" si="19"/>
        <v>0</v>
      </c>
      <c r="N18" s="18">
        <f t="shared" si="20"/>
        <v>0</v>
      </c>
      <c r="O18" s="35">
        <f t="shared" si="0"/>
        <v>0</v>
      </c>
      <c r="P18" s="35">
        <f t="shared" si="1"/>
        <v>0</v>
      </c>
      <c r="R18" s="36">
        <f t="shared" si="2"/>
        <v>0</v>
      </c>
      <c r="S18" s="38">
        <f t="shared" si="3"/>
        <v>0</v>
      </c>
      <c r="U18" s="35">
        <f t="shared" si="4"/>
        <v>0</v>
      </c>
      <c r="V18" s="36">
        <f t="shared" si="5"/>
        <v>0</v>
      </c>
      <c r="W18" s="35">
        <f t="shared" si="21"/>
        <v>0</v>
      </c>
      <c r="X18" s="10">
        <f t="shared" si="6"/>
        <v>0</v>
      </c>
      <c r="Y18" s="38">
        <f t="shared" si="7"/>
        <v>0</v>
      </c>
      <c r="Z18" s="48"/>
      <c r="AA18" s="36">
        <f t="shared" si="8"/>
        <v>0</v>
      </c>
      <c r="AB18" s="35">
        <f t="shared" si="9"/>
        <v>0</v>
      </c>
      <c r="AC18" s="10">
        <f t="shared" si="10"/>
        <v>0</v>
      </c>
    </row>
    <row r="19" spans="1:29" x14ac:dyDescent="0.25">
      <c r="A19" s="7"/>
      <c r="B19" s="17"/>
      <c r="C19" s="40"/>
      <c r="D19" s="18">
        <f t="shared" si="11"/>
        <v>0</v>
      </c>
      <c r="E19" s="18">
        <f t="shared" si="12"/>
        <v>0</v>
      </c>
      <c r="F19" s="18">
        <f t="shared" si="13"/>
        <v>0</v>
      </c>
      <c r="G19" s="18">
        <f t="shared" si="14"/>
        <v>0</v>
      </c>
      <c r="H19" s="17">
        <f t="shared" si="15"/>
        <v>0</v>
      </c>
      <c r="I19" s="9">
        <v>36</v>
      </c>
      <c r="J19" s="18">
        <f t="shared" si="16"/>
        <v>0</v>
      </c>
      <c r="K19" s="17">
        <f t="shared" si="17"/>
        <v>0</v>
      </c>
      <c r="L19" s="18">
        <f t="shared" si="18"/>
        <v>0</v>
      </c>
      <c r="M19" s="18">
        <f t="shared" si="19"/>
        <v>0</v>
      </c>
      <c r="N19" s="18">
        <f t="shared" si="20"/>
        <v>0</v>
      </c>
      <c r="O19" s="35">
        <f t="shared" si="0"/>
        <v>0</v>
      </c>
      <c r="P19" s="35">
        <f t="shared" si="1"/>
        <v>0</v>
      </c>
      <c r="R19" s="36">
        <f t="shared" si="2"/>
        <v>0</v>
      </c>
      <c r="S19" s="38">
        <f t="shared" si="3"/>
        <v>0</v>
      </c>
      <c r="U19" s="35">
        <f t="shared" si="4"/>
        <v>0</v>
      </c>
      <c r="V19" s="36">
        <f t="shared" si="5"/>
        <v>0</v>
      </c>
      <c r="W19" s="35">
        <f t="shared" si="21"/>
        <v>0</v>
      </c>
      <c r="X19" s="10">
        <f t="shared" si="6"/>
        <v>0</v>
      </c>
      <c r="Y19" s="38">
        <f t="shared" si="7"/>
        <v>0</v>
      </c>
      <c r="Z19" s="48"/>
      <c r="AA19" s="36">
        <f t="shared" si="8"/>
        <v>0</v>
      </c>
      <c r="AB19" s="35">
        <f t="shared" si="9"/>
        <v>0</v>
      </c>
      <c r="AC19" s="10">
        <f t="shared" si="10"/>
        <v>0</v>
      </c>
    </row>
    <row r="20" spans="1:29" x14ac:dyDescent="0.25">
      <c r="A20" s="7"/>
      <c r="B20" s="17"/>
      <c r="C20" s="40"/>
      <c r="D20" s="18">
        <f t="shared" si="11"/>
        <v>0</v>
      </c>
      <c r="E20" s="18">
        <f t="shared" si="12"/>
        <v>0</v>
      </c>
      <c r="F20" s="18">
        <f t="shared" si="13"/>
        <v>0</v>
      </c>
      <c r="G20" s="18">
        <f t="shared" si="14"/>
        <v>0</v>
      </c>
      <c r="H20" s="17">
        <f t="shared" si="15"/>
        <v>0</v>
      </c>
      <c r="I20" s="9">
        <v>24</v>
      </c>
      <c r="J20" s="18">
        <f t="shared" si="16"/>
        <v>0</v>
      </c>
      <c r="K20" s="17">
        <f t="shared" si="17"/>
        <v>0</v>
      </c>
      <c r="L20" s="18">
        <f t="shared" si="18"/>
        <v>0</v>
      </c>
      <c r="M20" s="18">
        <f t="shared" si="19"/>
        <v>0</v>
      </c>
      <c r="N20" s="18">
        <f t="shared" si="20"/>
        <v>0</v>
      </c>
      <c r="O20" s="35">
        <f t="shared" si="0"/>
        <v>0</v>
      </c>
      <c r="P20" s="35">
        <f t="shared" si="1"/>
        <v>0</v>
      </c>
      <c r="R20" s="36">
        <f t="shared" si="2"/>
        <v>0</v>
      </c>
      <c r="S20" s="38">
        <f t="shared" si="3"/>
        <v>0</v>
      </c>
      <c r="U20" s="35">
        <f t="shared" si="4"/>
        <v>0</v>
      </c>
      <c r="V20" s="36">
        <f t="shared" si="5"/>
        <v>0</v>
      </c>
      <c r="W20" s="35">
        <f t="shared" si="21"/>
        <v>0</v>
      </c>
      <c r="X20" s="10">
        <f t="shared" si="6"/>
        <v>0</v>
      </c>
      <c r="Y20" s="38">
        <f t="shared" si="7"/>
        <v>0</v>
      </c>
      <c r="Z20" s="48"/>
      <c r="AA20" s="36">
        <f t="shared" si="8"/>
        <v>0</v>
      </c>
      <c r="AB20" s="35">
        <f t="shared" si="9"/>
        <v>0</v>
      </c>
      <c r="AC20" s="10">
        <f t="shared" si="10"/>
        <v>0</v>
      </c>
    </row>
    <row r="21" spans="1:29" x14ac:dyDescent="0.25">
      <c r="A21" s="7"/>
      <c r="B21" s="17"/>
      <c r="C21" s="40"/>
      <c r="D21" s="18">
        <f t="shared" si="11"/>
        <v>0</v>
      </c>
      <c r="E21" s="18">
        <f t="shared" si="12"/>
        <v>0</v>
      </c>
      <c r="F21" s="18">
        <f t="shared" si="13"/>
        <v>0</v>
      </c>
      <c r="G21" s="18">
        <f t="shared" si="14"/>
        <v>0</v>
      </c>
      <c r="H21" s="17">
        <f t="shared" si="15"/>
        <v>0</v>
      </c>
      <c r="I21" s="9">
        <v>24</v>
      </c>
      <c r="J21" s="18">
        <f t="shared" si="16"/>
        <v>0</v>
      </c>
      <c r="K21" s="17">
        <f t="shared" si="17"/>
        <v>0</v>
      </c>
      <c r="L21" s="18">
        <f t="shared" si="18"/>
        <v>0</v>
      </c>
      <c r="M21" s="18">
        <f t="shared" si="19"/>
        <v>0</v>
      </c>
      <c r="N21" s="18">
        <f t="shared" si="20"/>
        <v>0</v>
      </c>
      <c r="O21" s="35">
        <f t="shared" si="0"/>
        <v>0</v>
      </c>
      <c r="P21" s="35">
        <f t="shared" si="1"/>
        <v>0</v>
      </c>
      <c r="R21" s="36">
        <f t="shared" si="2"/>
        <v>0</v>
      </c>
      <c r="S21" s="38">
        <f t="shared" si="3"/>
        <v>0</v>
      </c>
      <c r="U21" s="35">
        <f t="shared" si="4"/>
        <v>0</v>
      </c>
      <c r="V21" s="36">
        <f t="shared" si="5"/>
        <v>0</v>
      </c>
      <c r="W21" s="35">
        <f t="shared" si="21"/>
        <v>0</v>
      </c>
      <c r="X21" s="10">
        <f t="shared" si="6"/>
        <v>0</v>
      </c>
      <c r="Y21" s="38">
        <f t="shared" si="7"/>
        <v>0</v>
      </c>
      <c r="Z21" s="48"/>
      <c r="AA21" s="36">
        <f t="shared" si="8"/>
        <v>0</v>
      </c>
      <c r="AB21" s="35">
        <f t="shared" si="9"/>
        <v>0</v>
      </c>
      <c r="AC21" s="10">
        <f t="shared" si="10"/>
        <v>0</v>
      </c>
    </row>
    <row r="22" spans="1:29" x14ac:dyDescent="0.25">
      <c r="A22" s="7"/>
      <c r="B22" s="17"/>
      <c r="C22" s="40"/>
      <c r="D22" s="18">
        <f t="shared" si="11"/>
        <v>0</v>
      </c>
      <c r="E22" s="18">
        <f t="shared" si="12"/>
        <v>0</v>
      </c>
      <c r="F22" s="18">
        <f t="shared" si="13"/>
        <v>0</v>
      </c>
      <c r="G22" s="18">
        <f t="shared" si="14"/>
        <v>0</v>
      </c>
      <c r="H22" s="17">
        <f t="shared" si="15"/>
        <v>0</v>
      </c>
      <c r="I22" s="9">
        <v>24</v>
      </c>
      <c r="J22" s="18">
        <f t="shared" si="16"/>
        <v>0</v>
      </c>
      <c r="K22" s="17">
        <f t="shared" si="17"/>
        <v>0</v>
      </c>
      <c r="L22" s="18">
        <f t="shared" si="18"/>
        <v>0</v>
      </c>
      <c r="M22" s="18">
        <f t="shared" si="19"/>
        <v>0</v>
      </c>
      <c r="N22" s="18">
        <f t="shared" si="20"/>
        <v>0</v>
      </c>
      <c r="O22" s="35">
        <f t="shared" si="0"/>
        <v>0</v>
      </c>
      <c r="P22" s="35">
        <f t="shared" si="1"/>
        <v>0</v>
      </c>
      <c r="R22" s="36">
        <f t="shared" si="2"/>
        <v>0</v>
      </c>
      <c r="S22" s="38">
        <f t="shared" si="3"/>
        <v>0</v>
      </c>
      <c r="U22" s="35">
        <f t="shared" si="4"/>
        <v>0</v>
      </c>
      <c r="V22" s="36">
        <f t="shared" si="5"/>
        <v>0</v>
      </c>
      <c r="W22" s="35">
        <f t="shared" si="21"/>
        <v>0</v>
      </c>
      <c r="X22" s="10">
        <f t="shared" si="6"/>
        <v>0</v>
      </c>
      <c r="Y22" s="38">
        <f t="shared" si="7"/>
        <v>0</v>
      </c>
      <c r="Z22" s="48"/>
      <c r="AA22" s="36">
        <f t="shared" si="8"/>
        <v>0</v>
      </c>
      <c r="AB22" s="35">
        <f t="shared" si="9"/>
        <v>0</v>
      </c>
      <c r="AC22" s="10">
        <f t="shared" si="10"/>
        <v>0</v>
      </c>
    </row>
    <row r="23" spans="1:29" x14ac:dyDescent="0.25">
      <c r="A23" s="7"/>
      <c r="B23" s="17"/>
      <c r="C23" s="40"/>
      <c r="D23" s="18">
        <f t="shared" si="11"/>
        <v>0</v>
      </c>
      <c r="E23" s="18">
        <f t="shared" si="12"/>
        <v>0</v>
      </c>
      <c r="F23" s="18">
        <f t="shared" si="13"/>
        <v>0</v>
      </c>
      <c r="G23" s="18">
        <f t="shared" si="14"/>
        <v>0</v>
      </c>
      <c r="H23" s="17">
        <f t="shared" si="15"/>
        <v>0</v>
      </c>
      <c r="I23" s="9">
        <v>24</v>
      </c>
      <c r="J23" s="18">
        <f t="shared" si="16"/>
        <v>0</v>
      </c>
      <c r="K23" s="17">
        <f t="shared" si="17"/>
        <v>0</v>
      </c>
      <c r="L23" s="18">
        <f t="shared" si="18"/>
        <v>0</v>
      </c>
      <c r="M23" s="18">
        <f t="shared" si="19"/>
        <v>0</v>
      </c>
      <c r="N23" s="18">
        <f t="shared" si="20"/>
        <v>0</v>
      </c>
      <c r="O23" s="35">
        <f t="shared" si="0"/>
        <v>0</v>
      </c>
      <c r="P23" s="35">
        <f t="shared" si="1"/>
        <v>0</v>
      </c>
      <c r="R23" s="36">
        <f t="shared" si="2"/>
        <v>0</v>
      </c>
      <c r="S23" s="38">
        <f t="shared" si="3"/>
        <v>0</v>
      </c>
      <c r="U23" s="35">
        <f t="shared" si="4"/>
        <v>0</v>
      </c>
      <c r="V23" s="36">
        <f t="shared" si="5"/>
        <v>0</v>
      </c>
      <c r="W23" s="35">
        <f t="shared" si="21"/>
        <v>0</v>
      </c>
      <c r="X23" s="10">
        <f t="shared" si="6"/>
        <v>0</v>
      </c>
      <c r="Y23" s="38">
        <f t="shared" si="7"/>
        <v>0</v>
      </c>
      <c r="Z23" s="48"/>
      <c r="AA23" s="36">
        <f t="shared" si="8"/>
        <v>0</v>
      </c>
      <c r="AB23" s="35">
        <f t="shared" si="9"/>
        <v>0</v>
      </c>
      <c r="AC23" s="10">
        <f t="shared" si="10"/>
        <v>0</v>
      </c>
    </row>
    <row r="24" spans="1:29" x14ac:dyDescent="0.25">
      <c r="A24" s="7"/>
      <c r="B24" s="17"/>
      <c r="C24" s="40"/>
      <c r="D24" s="18">
        <f t="shared" si="11"/>
        <v>0</v>
      </c>
      <c r="E24" s="18">
        <f t="shared" si="12"/>
        <v>0</v>
      </c>
      <c r="F24" s="18">
        <f t="shared" si="13"/>
        <v>0</v>
      </c>
      <c r="G24" s="18">
        <f t="shared" si="14"/>
        <v>0</v>
      </c>
      <c r="H24" s="17">
        <f t="shared" si="15"/>
        <v>0</v>
      </c>
      <c r="I24" s="9">
        <v>24</v>
      </c>
      <c r="J24" s="18">
        <f t="shared" si="16"/>
        <v>0</v>
      </c>
      <c r="K24" s="17">
        <f t="shared" si="17"/>
        <v>0</v>
      </c>
      <c r="L24" s="18">
        <f t="shared" si="18"/>
        <v>0</v>
      </c>
      <c r="M24" s="18">
        <f t="shared" si="19"/>
        <v>0</v>
      </c>
      <c r="N24" s="18">
        <f t="shared" si="20"/>
        <v>0</v>
      </c>
      <c r="O24" s="35">
        <f t="shared" si="0"/>
        <v>0</v>
      </c>
      <c r="P24" s="35">
        <f t="shared" si="1"/>
        <v>0</v>
      </c>
      <c r="R24" s="36">
        <f t="shared" si="2"/>
        <v>0</v>
      </c>
      <c r="S24" s="38">
        <f t="shared" si="3"/>
        <v>0</v>
      </c>
      <c r="U24" s="35">
        <f t="shared" si="4"/>
        <v>0</v>
      </c>
      <c r="V24" s="36">
        <f t="shared" si="5"/>
        <v>0</v>
      </c>
      <c r="W24" s="35">
        <f t="shared" si="21"/>
        <v>0</v>
      </c>
      <c r="X24" s="10">
        <f t="shared" si="6"/>
        <v>0</v>
      </c>
      <c r="Y24" s="38">
        <f t="shared" si="7"/>
        <v>0</v>
      </c>
      <c r="Z24" s="48"/>
      <c r="AA24" s="36">
        <f t="shared" si="8"/>
        <v>0</v>
      </c>
      <c r="AB24" s="35">
        <f t="shared" si="9"/>
        <v>0</v>
      </c>
      <c r="AC24" s="10">
        <f t="shared" si="10"/>
        <v>0</v>
      </c>
    </row>
    <row r="25" spans="1:29" x14ac:dyDescent="0.25">
      <c r="A25" s="7"/>
      <c r="B25" s="17"/>
      <c r="C25" s="40"/>
      <c r="D25" s="18">
        <f t="shared" si="11"/>
        <v>0</v>
      </c>
      <c r="E25" s="18">
        <f t="shared" si="12"/>
        <v>0</v>
      </c>
      <c r="F25" s="18">
        <f t="shared" si="13"/>
        <v>0</v>
      </c>
      <c r="G25" s="18">
        <f t="shared" si="14"/>
        <v>0</v>
      </c>
      <c r="H25" s="17">
        <f t="shared" si="15"/>
        <v>0</v>
      </c>
      <c r="I25" s="9">
        <v>24</v>
      </c>
      <c r="J25" s="18">
        <f t="shared" si="16"/>
        <v>0</v>
      </c>
      <c r="K25" s="17">
        <f t="shared" si="17"/>
        <v>0</v>
      </c>
      <c r="L25" s="18">
        <f t="shared" si="18"/>
        <v>0</v>
      </c>
      <c r="M25" s="18">
        <f t="shared" si="19"/>
        <v>0</v>
      </c>
      <c r="N25" s="18">
        <f t="shared" si="20"/>
        <v>0</v>
      </c>
      <c r="O25" s="35">
        <f t="shared" si="0"/>
        <v>0</v>
      </c>
      <c r="P25" s="35">
        <f t="shared" si="1"/>
        <v>0</v>
      </c>
      <c r="R25" s="36">
        <f t="shared" si="2"/>
        <v>0</v>
      </c>
      <c r="S25" s="38">
        <f t="shared" si="3"/>
        <v>0</v>
      </c>
      <c r="U25" s="35">
        <f t="shared" si="4"/>
        <v>0</v>
      </c>
      <c r="V25" s="36">
        <f t="shared" si="5"/>
        <v>0</v>
      </c>
      <c r="W25" s="35">
        <f t="shared" si="21"/>
        <v>0</v>
      </c>
      <c r="X25" s="10">
        <f t="shared" si="6"/>
        <v>0</v>
      </c>
      <c r="Y25" s="38">
        <f t="shared" si="7"/>
        <v>0</v>
      </c>
      <c r="Z25" s="48"/>
      <c r="AA25" s="36">
        <f t="shared" si="8"/>
        <v>0</v>
      </c>
      <c r="AB25" s="35">
        <f t="shared" si="9"/>
        <v>0</v>
      </c>
      <c r="AC25" s="10">
        <f t="shared" si="10"/>
        <v>0</v>
      </c>
    </row>
    <row r="26" spans="1:29" x14ac:dyDescent="0.25">
      <c r="A26" s="7"/>
      <c r="B26" s="17"/>
      <c r="C26" s="40"/>
      <c r="D26" s="18">
        <f t="shared" si="11"/>
        <v>0</v>
      </c>
      <c r="E26" s="18">
        <f t="shared" si="12"/>
        <v>0</v>
      </c>
      <c r="F26" s="18">
        <f t="shared" si="13"/>
        <v>0</v>
      </c>
      <c r="G26" s="18">
        <f t="shared" si="14"/>
        <v>0</v>
      </c>
      <c r="H26" s="17">
        <f t="shared" si="15"/>
        <v>0</v>
      </c>
      <c r="I26" s="9">
        <v>12</v>
      </c>
      <c r="J26" s="18">
        <f t="shared" si="16"/>
        <v>0</v>
      </c>
      <c r="K26" s="17">
        <f t="shared" si="17"/>
        <v>0</v>
      </c>
      <c r="L26" s="18">
        <f t="shared" si="18"/>
        <v>0</v>
      </c>
      <c r="M26" s="18">
        <f t="shared" si="19"/>
        <v>0</v>
      </c>
      <c r="N26" s="18">
        <f t="shared" si="20"/>
        <v>0</v>
      </c>
      <c r="O26" s="35">
        <f t="shared" si="0"/>
        <v>0</v>
      </c>
      <c r="P26" s="35">
        <f t="shared" si="1"/>
        <v>0</v>
      </c>
      <c r="R26" s="36">
        <f t="shared" si="2"/>
        <v>0</v>
      </c>
      <c r="S26" s="38">
        <f t="shared" si="3"/>
        <v>0</v>
      </c>
      <c r="U26" s="35">
        <f t="shared" si="4"/>
        <v>0</v>
      </c>
      <c r="V26" s="36">
        <f t="shared" si="5"/>
        <v>0</v>
      </c>
      <c r="W26" s="35">
        <f t="shared" si="21"/>
        <v>0</v>
      </c>
      <c r="X26" s="10">
        <f t="shared" si="6"/>
        <v>0</v>
      </c>
      <c r="Y26" s="38">
        <f t="shared" si="7"/>
        <v>0</v>
      </c>
      <c r="Z26" s="48"/>
      <c r="AA26" s="36">
        <f t="shared" si="8"/>
        <v>0</v>
      </c>
      <c r="AB26" s="35">
        <f t="shared" si="9"/>
        <v>0</v>
      </c>
      <c r="AC26" s="10">
        <f t="shared" si="10"/>
        <v>0</v>
      </c>
    </row>
    <row r="27" spans="1:29" x14ac:dyDescent="0.25">
      <c r="A27" s="25"/>
      <c r="B27" s="26"/>
      <c r="C27" s="41"/>
      <c r="D27" s="42">
        <f t="shared" si="11"/>
        <v>0</v>
      </c>
      <c r="E27" s="42">
        <f t="shared" si="12"/>
        <v>0</v>
      </c>
      <c r="F27" s="42">
        <f t="shared" si="13"/>
        <v>0</v>
      </c>
      <c r="G27" s="42">
        <f t="shared" si="14"/>
        <v>0</v>
      </c>
      <c r="H27" s="26">
        <f t="shared" si="15"/>
        <v>0</v>
      </c>
      <c r="I27" s="12">
        <v>12</v>
      </c>
      <c r="J27" s="42">
        <f t="shared" si="16"/>
        <v>0</v>
      </c>
      <c r="K27" s="26">
        <f t="shared" si="17"/>
        <v>0</v>
      </c>
      <c r="L27" s="42">
        <f t="shared" si="18"/>
        <v>0</v>
      </c>
      <c r="M27" s="42">
        <f t="shared" si="19"/>
        <v>0</v>
      </c>
      <c r="N27" s="42">
        <f t="shared" si="20"/>
        <v>0</v>
      </c>
      <c r="O27" s="43">
        <f t="shared" si="0"/>
        <v>0</v>
      </c>
      <c r="P27" s="43">
        <f t="shared" si="1"/>
        <v>0</v>
      </c>
      <c r="R27" s="44">
        <f t="shared" si="2"/>
        <v>0</v>
      </c>
      <c r="S27" s="46">
        <f t="shared" si="3"/>
        <v>0</v>
      </c>
      <c r="U27" s="43">
        <f t="shared" si="4"/>
        <v>0</v>
      </c>
      <c r="V27" s="44">
        <f t="shared" si="5"/>
        <v>0</v>
      </c>
      <c r="W27" s="43">
        <f t="shared" si="21"/>
        <v>0</v>
      </c>
      <c r="X27" s="45">
        <f t="shared" si="6"/>
        <v>0</v>
      </c>
      <c r="Y27" s="46">
        <f t="shared" si="7"/>
        <v>0</v>
      </c>
      <c r="Z27" s="48"/>
      <c r="AA27" s="44">
        <f t="shared" si="8"/>
        <v>0</v>
      </c>
      <c r="AB27" s="43">
        <f t="shared" si="9"/>
        <v>0</v>
      </c>
      <c r="AC27" s="45">
        <f t="shared" si="10"/>
        <v>0</v>
      </c>
    </row>
    <row r="28" spans="1:29" x14ac:dyDescent="0.25">
      <c r="T28" s="17"/>
      <c r="U28" s="17"/>
      <c r="Z28" s="47"/>
    </row>
    <row r="29" spans="1:29" x14ac:dyDescent="0.25">
      <c r="J29" s="37"/>
      <c r="L29" s="37"/>
    </row>
    <row r="30" spans="1:29" x14ac:dyDescent="0.25">
      <c r="J30" s="37"/>
    </row>
    <row r="31" spans="1:29" x14ac:dyDescent="0.25">
      <c r="J31" s="19"/>
    </row>
    <row r="32" spans="1:29" x14ac:dyDescent="0.25">
      <c r="J32" s="37"/>
    </row>
  </sheetData>
  <mergeCells count="8">
    <mergeCell ref="Y11:Y12"/>
    <mergeCell ref="V10:Y10"/>
    <mergeCell ref="AA10:AC10"/>
    <mergeCell ref="B7:D7"/>
    <mergeCell ref="B8:C8"/>
    <mergeCell ref="B9:D9"/>
    <mergeCell ref="R11:R12"/>
    <mergeCell ref="S11:S12"/>
  </mergeCells>
  <dataValidations count="1">
    <dataValidation type="list" allowBlank="1" showInputMessage="1" showErrorMessage="1" sqref="C65543:E65543 IX65543:IZ65543 ST65543:SV65543 ACP65543:ACR65543 AML65543:AMN65543 AWH65543:AWJ65543 BGD65543:BGF65543 BPZ65543:BQB65543 BZV65543:BZX65543 CJR65543:CJT65543 CTN65543:CTP65543 DDJ65543:DDL65543 DNF65543:DNH65543 DXB65543:DXD65543 EGX65543:EGZ65543 EQT65543:EQV65543 FAP65543:FAR65543 FKL65543:FKN65543 FUH65543:FUJ65543 GED65543:GEF65543 GNZ65543:GOB65543 GXV65543:GXX65543 HHR65543:HHT65543 HRN65543:HRP65543 IBJ65543:IBL65543 ILF65543:ILH65543 IVB65543:IVD65543 JEX65543:JEZ65543 JOT65543:JOV65543 JYP65543:JYR65543 KIL65543:KIN65543 KSH65543:KSJ65543 LCD65543:LCF65543 LLZ65543:LMB65543 LVV65543:LVX65543 MFR65543:MFT65543 MPN65543:MPP65543 MZJ65543:MZL65543 NJF65543:NJH65543 NTB65543:NTD65543 OCX65543:OCZ65543 OMT65543:OMV65543 OWP65543:OWR65543 PGL65543:PGN65543 PQH65543:PQJ65543 QAD65543:QAF65543 QJZ65543:QKB65543 QTV65543:QTX65543 RDR65543:RDT65543 RNN65543:RNP65543 RXJ65543:RXL65543 SHF65543:SHH65543 SRB65543:SRD65543 TAX65543:TAZ65543 TKT65543:TKV65543 TUP65543:TUR65543 UEL65543:UEN65543 UOH65543:UOJ65543 UYD65543:UYF65543 VHZ65543:VIB65543 VRV65543:VRX65543 WBR65543:WBT65543 WLN65543:WLP65543 WVJ65543:WVL65543 C131079:E131079 IX131079:IZ131079 ST131079:SV131079 ACP131079:ACR131079 AML131079:AMN131079 AWH131079:AWJ131079 BGD131079:BGF131079 BPZ131079:BQB131079 BZV131079:BZX131079 CJR131079:CJT131079 CTN131079:CTP131079 DDJ131079:DDL131079 DNF131079:DNH131079 DXB131079:DXD131079 EGX131079:EGZ131079 EQT131079:EQV131079 FAP131079:FAR131079 FKL131079:FKN131079 FUH131079:FUJ131079 GED131079:GEF131079 GNZ131079:GOB131079 GXV131079:GXX131079 HHR131079:HHT131079 HRN131079:HRP131079 IBJ131079:IBL131079 ILF131079:ILH131079 IVB131079:IVD131079 JEX131079:JEZ131079 JOT131079:JOV131079 JYP131079:JYR131079 KIL131079:KIN131079 KSH131079:KSJ131079 LCD131079:LCF131079 LLZ131079:LMB131079 LVV131079:LVX131079 MFR131079:MFT131079 MPN131079:MPP131079 MZJ131079:MZL131079 NJF131079:NJH131079 NTB131079:NTD131079 OCX131079:OCZ131079 OMT131079:OMV131079 OWP131079:OWR131079 PGL131079:PGN131079 PQH131079:PQJ131079 QAD131079:QAF131079 QJZ131079:QKB131079 QTV131079:QTX131079 RDR131079:RDT131079 RNN131079:RNP131079 RXJ131079:RXL131079 SHF131079:SHH131079 SRB131079:SRD131079 TAX131079:TAZ131079 TKT131079:TKV131079 TUP131079:TUR131079 UEL131079:UEN131079 UOH131079:UOJ131079 UYD131079:UYF131079 VHZ131079:VIB131079 VRV131079:VRX131079 WBR131079:WBT131079 WLN131079:WLP131079 WVJ131079:WVL131079 C196615:E196615 IX196615:IZ196615 ST196615:SV196615 ACP196615:ACR196615 AML196615:AMN196615 AWH196615:AWJ196615 BGD196615:BGF196615 BPZ196615:BQB196615 BZV196615:BZX196615 CJR196615:CJT196615 CTN196615:CTP196615 DDJ196615:DDL196615 DNF196615:DNH196615 DXB196615:DXD196615 EGX196615:EGZ196615 EQT196615:EQV196615 FAP196615:FAR196615 FKL196615:FKN196615 FUH196615:FUJ196615 GED196615:GEF196615 GNZ196615:GOB196615 GXV196615:GXX196615 HHR196615:HHT196615 HRN196615:HRP196615 IBJ196615:IBL196615 ILF196615:ILH196615 IVB196615:IVD196615 JEX196615:JEZ196615 JOT196615:JOV196615 JYP196615:JYR196615 KIL196615:KIN196615 KSH196615:KSJ196615 LCD196615:LCF196615 LLZ196615:LMB196615 LVV196615:LVX196615 MFR196615:MFT196615 MPN196615:MPP196615 MZJ196615:MZL196615 NJF196615:NJH196615 NTB196615:NTD196615 OCX196615:OCZ196615 OMT196615:OMV196615 OWP196615:OWR196615 PGL196615:PGN196615 PQH196615:PQJ196615 QAD196615:QAF196615 QJZ196615:QKB196615 QTV196615:QTX196615 RDR196615:RDT196615 RNN196615:RNP196615 RXJ196615:RXL196615 SHF196615:SHH196615 SRB196615:SRD196615 TAX196615:TAZ196615 TKT196615:TKV196615 TUP196615:TUR196615 UEL196615:UEN196615 UOH196615:UOJ196615 UYD196615:UYF196615 VHZ196615:VIB196615 VRV196615:VRX196615 WBR196615:WBT196615 WLN196615:WLP196615 WVJ196615:WVL196615 C262151:E262151 IX262151:IZ262151 ST262151:SV262151 ACP262151:ACR262151 AML262151:AMN262151 AWH262151:AWJ262151 BGD262151:BGF262151 BPZ262151:BQB262151 BZV262151:BZX262151 CJR262151:CJT262151 CTN262151:CTP262151 DDJ262151:DDL262151 DNF262151:DNH262151 DXB262151:DXD262151 EGX262151:EGZ262151 EQT262151:EQV262151 FAP262151:FAR262151 FKL262151:FKN262151 FUH262151:FUJ262151 GED262151:GEF262151 GNZ262151:GOB262151 GXV262151:GXX262151 HHR262151:HHT262151 HRN262151:HRP262151 IBJ262151:IBL262151 ILF262151:ILH262151 IVB262151:IVD262151 JEX262151:JEZ262151 JOT262151:JOV262151 JYP262151:JYR262151 KIL262151:KIN262151 KSH262151:KSJ262151 LCD262151:LCF262151 LLZ262151:LMB262151 LVV262151:LVX262151 MFR262151:MFT262151 MPN262151:MPP262151 MZJ262151:MZL262151 NJF262151:NJH262151 NTB262151:NTD262151 OCX262151:OCZ262151 OMT262151:OMV262151 OWP262151:OWR262151 PGL262151:PGN262151 PQH262151:PQJ262151 QAD262151:QAF262151 QJZ262151:QKB262151 QTV262151:QTX262151 RDR262151:RDT262151 RNN262151:RNP262151 RXJ262151:RXL262151 SHF262151:SHH262151 SRB262151:SRD262151 TAX262151:TAZ262151 TKT262151:TKV262151 TUP262151:TUR262151 UEL262151:UEN262151 UOH262151:UOJ262151 UYD262151:UYF262151 VHZ262151:VIB262151 VRV262151:VRX262151 WBR262151:WBT262151 WLN262151:WLP262151 WVJ262151:WVL262151 C327687:E327687 IX327687:IZ327687 ST327687:SV327687 ACP327687:ACR327687 AML327687:AMN327687 AWH327687:AWJ327687 BGD327687:BGF327687 BPZ327687:BQB327687 BZV327687:BZX327687 CJR327687:CJT327687 CTN327687:CTP327687 DDJ327687:DDL327687 DNF327687:DNH327687 DXB327687:DXD327687 EGX327687:EGZ327687 EQT327687:EQV327687 FAP327687:FAR327687 FKL327687:FKN327687 FUH327687:FUJ327687 GED327687:GEF327687 GNZ327687:GOB327687 GXV327687:GXX327687 HHR327687:HHT327687 HRN327687:HRP327687 IBJ327687:IBL327687 ILF327687:ILH327687 IVB327687:IVD327687 JEX327687:JEZ327687 JOT327687:JOV327687 JYP327687:JYR327687 KIL327687:KIN327687 KSH327687:KSJ327687 LCD327687:LCF327687 LLZ327687:LMB327687 LVV327687:LVX327687 MFR327687:MFT327687 MPN327687:MPP327687 MZJ327687:MZL327687 NJF327687:NJH327687 NTB327687:NTD327687 OCX327687:OCZ327687 OMT327687:OMV327687 OWP327687:OWR327687 PGL327687:PGN327687 PQH327687:PQJ327687 QAD327687:QAF327687 QJZ327687:QKB327687 QTV327687:QTX327687 RDR327687:RDT327687 RNN327687:RNP327687 RXJ327687:RXL327687 SHF327687:SHH327687 SRB327687:SRD327687 TAX327687:TAZ327687 TKT327687:TKV327687 TUP327687:TUR327687 UEL327687:UEN327687 UOH327687:UOJ327687 UYD327687:UYF327687 VHZ327687:VIB327687 VRV327687:VRX327687 WBR327687:WBT327687 WLN327687:WLP327687 WVJ327687:WVL327687 C393223:E393223 IX393223:IZ393223 ST393223:SV393223 ACP393223:ACR393223 AML393223:AMN393223 AWH393223:AWJ393223 BGD393223:BGF393223 BPZ393223:BQB393223 BZV393223:BZX393223 CJR393223:CJT393223 CTN393223:CTP393223 DDJ393223:DDL393223 DNF393223:DNH393223 DXB393223:DXD393223 EGX393223:EGZ393223 EQT393223:EQV393223 FAP393223:FAR393223 FKL393223:FKN393223 FUH393223:FUJ393223 GED393223:GEF393223 GNZ393223:GOB393223 GXV393223:GXX393223 HHR393223:HHT393223 HRN393223:HRP393223 IBJ393223:IBL393223 ILF393223:ILH393223 IVB393223:IVD393223 JEX393223:JEZ393223 JOT393223:JOV393223 JYP393223:JYR393223 KIL393223:KIN393223 KSH393223:KSJ393223 LCD393223:LCF393223 LLZ393223:LMB393223 LVV393223:LVX393223 MFR393223:MFT393223 MPN393223:MPP393223 MZJ393223:MZL393223 NJF393223:NJH393223 NTB393223:NTD393223 OCX393223:OCZ393223 OMT393223:OMV393223 OWP393223:OWR393223 PGL393223:PGN393223 PQH393223:PQJ393223 QAD393223:QAF393223 QJZ393223:QKB393223 QTV393223:QTX393223 RDR393223:RDT393223 RNN393223:RNP393223 RXJ393223:RXL393223 SHF393223:SHH393223 SRB393223:SRD393223 TAX393223:TAZ393223 TKT393223:TKV393223 TUP393223:TUR393223 UEL393223:UEN393223 UOH393223:UOJ393223 UYD393223:UYF393223 VHZ393223:VIB393223 VRV393223:VRX393223 WBR393223:WBT393223 WLN393223:WLP393223 WVJ393223:WVL393223 C458759:E458759 IX458759:IZ458759 ST458759:SV458759 ACP458759:ACR458759 AML458759:AMN458759 AWH458759:AWJ458759 BGD458759:BGF458759 BPZ458759:BQB458759 BZV458759:BZX458759 CJR458759:CJT458759 CTN458759:CTP458759 DDJ458759:DDL458759 DNF458759:DNH458759 DXB458759:DXD458759 EGX458759:EGZ458759 EQT458759:EQV458759 FAP458759:FAR458759 FKL458759:FKN458759 FUH458759:FUJ458759 GED458759:GEF458759 GNZ458759:GOB458759 GXV458759:GXX458759 HHR458759:HHT458759 HRN458759:HRP458759 IBJ458759:IBL458759 ILF458759:ILH458759 IVB458759:IVD458759 JEX458759:JEZ458759 JOT458759:JOV458759 JYP458759:JYR458759 KIL458759:KIN458759 KSH458759:KSJ458759 LCD458759:LCF458759 LLZ458759:LMB458759 LVV458759:LVX458759 MFR458759:MFT458759 MPN458759:MPP458759 MZJ458759:MZL458759 NJF458759:NJH458759 NTB458759:NTD458759 OCX458759:OCZ458759 OMT458759:OMV458759 OWP458759:OWR458759 PGL458759:PGN458759 PQH458759:PQJ458759 QAD458759:QAF458759 QJZ458759:QKB458759 QTV458759:QTX458759 RDR458759:RDT458759 RNN458759:RNP458759 RXJ458759:RXL458759 SHF458759:SHH458759 SRB458759:SRD458759 TAX458759:TAZ458759 TKT458759:TKV458759 TUP458759:TUR458759 UEL458759:UEN458759 UOH458759:UOJ458759 UYD458759:UYF458759 VHZ458759:VIB458759 VRV458759:VRX458759 WBR458759:WBT458759 WLN458759:WLP458759 WVJ458759:WVL458759 C524295:E524295 IX524295:IZ524295 ST524295:SV524295 ACP524295:ACR524295 AML524295:AMN524295 AWH524295:AWJ524295 BGD524295:BGF524295 BPZ524295:BQB524295 BZV524295:BZX524295 CJR524295:CJT524295 CTN524295:CTP524295 DDJ524295:DDL524295 DNF524295:DNH524295 DXB524295:DXD524295 EGX524295:EGZ524295 EQT524295:EQV524295 FAP524295:FAR524295 FKL524295:FKN524295 FUH524295:FUJ524295 GED524295:GEF524295 GNZ524295:GOB524295 GXV524295:GXX524295 HHR524295:HHT524295 HRN524295:HRP524295 IBJ524295:IBL524295 ILF524295:ILH524295 IVB524295:IVD524295 JEX524295:JEZ524295 JOT524295:JOV524295 JYP524295:JYR524295 KIL524295:KIN524295 KSH524295:KSJ524295 LCD524295:LCF524295 LLZ524295:LMB524295 LVV524295:LVX524295 MFR524295:MFT524295 MPN524295:MPP524295 MZJ524295:MZL524295 NJF524295:NJH524295 NTB524295:NTD524295 OCX524295:OCZ524295 OMT524295:OMV524295 OWP524295:OWR524295 PGL524295:PGN524295 PQH524295:PQJ524295 QAD524295:QAF524295 QJZ524295:QKB524295 QTV524295:QTX524295 RDR524295:RDT524295 RNN524295:RNP524295 RXJ524295:RXL524295 SHF524295:SHH524295 SRB524295:SRD524295 TAX524295:TAZ524295 TKT524295:TKV524295 TUP524295:TUR524295 UEL524295:UEN524295 UOH524295:UOJ524295 UYD524295:UYF524295 VHZ524295:VIB524295 VRV524295:VRX524295 WBR524295:WBT524295 WLN524295:WLP524295 WVJ524295:WVL524295 C589831:E589831 IX589831:IZ589831 ST589831:SV589831 ACP589831:ACR589831 AML589831:AMN589831 AWH589831:AWJ589831 BGD589831:BGF589831 BPZ589831:BQB589831 BZV589831:BZX589831 CJR589831:CJT589831 CTN589831:CTP589831 DDJ589831:DDL589831 DNF589831:DNH589831 DXB589831:DXD589831 EGX589831:EGZ589831 EQT589831:EQV589831 FAP589831:FAR589831 FKL589831:FKN589831 FUH589831:FUJ589831 GED589831:GEF589831 GNZ589831:GOB589831 GXV589831:GXX589831 HHR589831:HHT589831 HRN589831:HRP589831 IBJ589831:IBL589831 ILF589831:ILH589831 IVB589831:IVD589831 JEX589831:JEZ589831 JOT589831:JOV589831 JYP589831:JYR589831 KIL589831:KIN589831 KSH589831:KSJ589831 LCD589831:LCF589831 LLZ589831:LMB589831 LVV589831:LVX589831 MFR589831:MFT589831 MPN589831:MPP589831 MZJ589831:MZL589831 NJF589831:NJH589831 NTB589831:NTD589831 OCX589831:OCZ589831 OMT589831:OMV589831 OWP589831:OWR589831 PGL589831:PGN589831 PQH589831:PQJ589831 QAD589831:QAF589831 QJZ589831:QKB589831 QTV589831:QTX589831 RDR589831:RDT589831 RNN589831:RNP589831 RXJ589831:RXL589831 SHF589831:SHH589831 SRB589831:SRD589831 TAX589831:TAZ589831 TKT589831:TKV589831 TUP589831:TUR589831 UEL589831:UEN589831 UOH589831:UOJ589831 UYD589831:UYF589831 VHZ589831:VIB589831 VRV589831:VRX589831 WBR589831:WBT589831 WLN589831:WLP589831 WVJ589831:WVL589831 C655367:E655367 IX655367:IZ655367 ST655367:SV655367 ACP655367:ACR655367 AML655367:AMN655367 AWH655367:AWJ655367 BGD655367:BGF655367 BPZ655367:BQB655367 BZV655367:BZX655367 CJR655367:CJT655367 CTN655367:CTP655367 DDJ655367:DDL655367 DNF655367:DNH655367 DXB655367:DXD655367 EGX655367:EGZ655367 EQT655367:EQV655367 FAP655367:FAR655367 FKL655367:FKN655367 FUH655367:FUJ655367 GED655367:GEF655367 GNZ655367:GOB655367 GXV655367:GXX655367 HHR655367:HHT655367 HRN655367:HRP655367 IBJ655367:IBL655367 ILF655367:ILH655367 IVB655367:IVD655367 JEX655367:JEZ655367 JOT655367:JOV655367 JYP655367:JYR655367 KIL655367:KIN655367 KSH655367:KSJ655367 LCD655367:LCF655367 LLZ655367:LMB655367 LVV655367:LVX655367 MFR655367:MFT655367 MPN655367:MPP655367 MZJ655367:MZL655367 NJF655367:NJH655367 NTB655367:NTD655367 OCX655367:OCZ655367 OMT655367:OMV655367 OWP655367:OWR655367 PGL655367:PGN655367 PQH655367:PQJ655367 QAD655367:QAF655367 QJZ655367:QKB655367 QTV655367:QTX655367 RDR655367:RDT655367 RNN655367:RNP655367 RXJ655367:RXL655367 SHF655367:SHH655367 SRB655367:SRD655367 TAX655367:TAZ655367 TKT655367:TKV655367 TUP655367:TUR655367 UEL655367:UEN655367 UOH655367:UOJ655367 UYD655367:UYF655367 VHZ655367:VIB655367 VRV655367:VRX655367 WBR655367:WBT655367 WLN655367:WLP655367 WVJ655367:WVL655367 C720903:E720903 IX720903:IZ720903 ST720903:SV720903 ACP720903:ACR720903 AML720903:AMN720903 AWH720903:AWJ720903 BGD720903:BGF720903 BPZ720903:BQB720903 BZV720903:BZX720903 CJR720903:CJT720903 CTN720903:CTP720903 DDJ720903:DDL720903 DNF720903:DNH720903 DXB720903:DXD720903 EGX720903:EGZ720903 EQT720903:EQV720903 FAP720903:FAR720903 FKL720903:FKN720903 FUH720903:FUJ720903 GED720903:GEF720903 GNZ720903:GOB720903 GXV720903:GXX720903 HHR720903:HHT720903 HRN720903:HRP720903 IBJ720903:IBL720903 ILF720903:ILH720903 IVB720903:IVD720903 JEX720903:JEZ720903 JOT720903:JOV720903 JYP720903:JYR720903 KIL720903:KIN720903 KSH720903:KSJ720903 LCD720903:LCF720903 LLZ720903:LMB720903 LVV720903:LVX720903 MFR720903:MFT720903 MPN720903:MPP720903 MZJ720903:MZL720903 NJF720903:NJH720903 NTB720903:NTD720903 OCX720903:OCZ720903 OMT720903:OMV720903 OWP720903:OWR720903 PGL720903:PGN720903 PQH720903:PQJ720903 QAD720903:QAF720903 QJZ720903:QKB720903 QTV720903:QTX720903 RDR720903:RDT720903 RNN720903:RNP720903 RXJ720903:RXL720903 SHF720903:SHH720903 SRB720903:SRD720903 TAX720903:TAZ720903 TKT720903:TKV720903 TUP720903:TUR720903 UEL720903:UEN720903 UOH720903:UOJ720903 UYD720903:UYF720903 VHZ720903:VIB720903 VRV720903:VRX720903 WBR720903:WBT720903 WLN720903:WLP720903 WVJ720903:WVL720903 C786439:E786439 IX786439:IZ786439 ST786439:SV786439 ACP786439:ACR786439 AML786439:AMN786439 AWH786439:AWJ786439 BGD786439:BGF786439 BPZ786439:BQB786439 BZV786439:BZX786439 CJR786439:CJT786439 CTN786439:CTP786439 DDJ786439:DDL786439 DNF786439:DNH786439 DXB786439:DXD786439 EGX786439:EGZ786439 EQT786439:EQV786439 FAP786439:FAR786439 FKL786439:FKN786439 FUH786439:FUJ786439 GED786439:GEF786439 GNZ786439:GOB786439 GXV786439:GXX786439 HHR786439:HHT786439 HRN786439:HRP786439 IBJ786439:IBL786439 ILF786439:ILH786439 IVB786439:IVD786439 JEX786439:JEZ786439 JOT786439:JOV786439 JYP786439:JYR786439 KIL786439:KIN786439 KSH786439:KSJ786439 LCD786439:LCF786439 LLZ786439:LMB786439 LVV786439:LVX786439 MFR786439:MFT786439 MPN786439:MPP786439 MZJ786439:MZL786439 NJF786439:NJH786439 NTB786439:NTD786439 OCX786439:OCZ786439 OMT786439:OMV786439 OWP786439:OWR786439 PGL786439:PGN786439 PQH786439:PQJ786439 QAD786439:QAF786439 QJZ786439:QKB786439 QTV786439:QTX786439 RDR786439:RDT786439 RNN786439:RNP786439 RXJ786439:RXL786439 SHF786439:SHH786439 SRB786439:SRD786439 TAX786439:TAZ786439 TKT786439:TKV786439 TUP786439:TUR786439 UEL786439:UEN786439 UOH786439:UOJ786439 UYD786439:UYF786439 VHZ786439:VIB786439 VRV786439:VRX786439 WBR786439:WBT786439 WLN786439:WLP786439 WVJ786439:WVL786439 C851975:E851975 IX851975:IZ851975 ST851975:SV851975 ACP851975:ACR851975 AML851975:AMN851975 AWH851975:AWJ851975 BGD851975:BGF851975 BPZ851975:BQB851975 BZV851975:BZX851975 CJR851975:CJT851975 CTN851975:CTP851975 DDJ851975:DDL851975 DNF851975:DNH851975 DXB851975:DXD851975 EGX851975:EGZ851975 EQT851975:EQV851975 FAP851975:FAR851975 FKL851975:FKN851975 FUH851975:FUJ851975 GED851975:GEF851975 GNZ851975:GOB851975 GXV851975:GXX851975 HHR851975:HHT851975 HRN851975:HRP851975 IBJ851975:IBL851975 ILF851975:ILH851975 IVB851975:IVD851975 JEX851975:JEZ851975 JOT851975:JOV851975 JYP851975:JYR851975 KIL851975:KIN851975 KSH851975:KSJ851975 LCD851975:LCF851975 LLZ851975:LMB851975 LVV851975:LVX851975 MFR851975:MFT851975 MPN851975:MPP851975 MZJ851975:MZL851975 NJF851975:NJH851975 NTB851975:NTD851975 OCX851975:OCZ851975 OMT851975:OMV851975 OWP851975:OWR851975 PGL851975:PGN851975 PQH851975:PQJ851975 QAD851975:QAF851975 QJZ851975:QKB851975 QTV851975:QTX851975 RDR851975:RDT851975 RNN851975:RNP851975 RXJ851975:RXL851975 SHF851975:SHH851975 SRB851975:SRD851975 TAX851975:TAZ851975 TKT851975:TKV851975 TUP851975:TUR851975 UEL851975:UEN851975 UOH851975:UOJ851975 UYD851975:UYF851975 VHZ851975:VIB851975 VRV851975:VRX851975 WBR851975:WBT851975 WLN851975:WLP851975 WVJ851975:WVL851975 C917511:E917511 IX917511:IZ917511 ST917511:SV917511 ACP917511:ACR917511 AML917511:AMN917511 AWH917511:AWJ917511 BGD917511:BGF917511 BPZ917511:BQB917511 BZV917511:BZX917511 CJR917511:CJT917511 CTN917511:CTP917511 DDJ917511:DDL917511 DNF917511:DNH917511 DXB917511:DXD917511 EGX917511:EGZ917511 EQT917511:EQV917511 FAP917511:FAR917511 FKL917511:FKN917511 FUH917511:FUJ917511 GED917511:GEF917511 GNZ917511:GOB917511 GXV917511:GXX917511 HHR917511:HHT917511 HRN917511:HRP917511 IBJ917511:IBL917511 ILF917511:ILH917511 IVB917511:IVD917511 JEX917511:JEZ917511 JOT917511:JOV917511 JYP917511:JYR917511 KIL917511:KIN917511 KSH917511:KSJ917511 LCD917511:LCF917511 LLZ917511:LMB917511 LVV917511:LVX917511 MFR917511:MFT917511 MPN917511:MPP917511 MZJ917511:MZL917511 NJF917511:NJH917511 NTB917511:NTD917511 OCX917511:OCZ917511 OMT917511:OMV917511 OWP917511:OWR917511 PGL917511:PGN917511 PQH917511:PQJ917511 QAD917511:QAF917511 QJZ917511:QKB917511 QTV917511:QTX917511 RDR917511:RDT917511 RNN917511:RNP917511 RXJ917511:RXL917511 SHF917511:SHH917511 SRB917511:SRD917511 TAX917511:TAZ917511 TKT917511:TKV917511 TUP917511:TUR917511 UEL917511:UEN917511 UOH917511:UOJ917511 UYD917511:UYF917511 VHZ917511:VIB917511 VRV917511:VRX917511 WBR917511:WBT917511 WLN917511:WLP917511 WVJ917511:WVL917511 C983047:E983047 IX983047:IZ983047 ST983047:SV983047 ACP983047:ACR983047 AML983047:AMN983047 AWH983047:AWJ983047 BGD983047:BGF983047 BPZ983047:BQB983047 BZV983047:BZX983047 CJR983047:CJT983047 CTN983047:CTP983047 DDJ983047:DDL983047 DNF983047:DNH983047 DXB983047:DXD983047 EGX983047:EGZ983047 EQT983047:EQV983047 FAP983047:FAR983047 FKL983047:FKN983047 FUH983047:FUJ983047 GED983047:GEF983047 GNZ983047:GOB983047 GXV983047:GXX983047 HHR983047:HHT983047 HRN983047:HRP983047 IBJ983047:IBL983047 ILF983047:ILH983047 IVB983047:IVD983047 JEX983047:JEZ983047 JOT983047:JOV983047 JYP983047:JYR983047 KIL983047:KIN983047 KSH983047:KSJ983047 LCD983047:LCF983047 LLZ983047:LMB983047 LVV983047:LVX983047 MFR983047:MFT983047 MPN983047:MPP983047 MZJ983047:MZL983047 NJF983047:NJH983047 NTB983047:NTD983047 OCX983047:OCZ983047 OMT983047:OMV983047 OWP983047:OWR983047 PGL983047:PGN983047 PQH983047:PQJ983047 QAD983047:QAF983047 QJZ983047:QKB983047 QTV983047:QTX983047 RDR983047:RDT983047 RNN983047:RNP983047 RXJ983047:RXL983047 SHF983047:SHH983047 SRB983047:SRD983047 TAX983047:TAZ983047 TKT983047:TKV983047 TUP983047:TUR983047 UEL983047:UEN983047 UOH983047:UOJ983047 UYD983047:UYF983047 VHZ983047:VIB983047 VRV983047:VRX983047 WBR983047:WBT983047 WLN983047:WLP983047 WVJ983047:WVL983047">
      <formula1>"Simples,Lucro Presumido,Lucro Real"</formula1>
    </dataValidation>
  </dataValidations>
  <hyperlinks>
    <hyperlink ref="G3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</dc:creator>
  <cp:lastModifiedBy>Renato</cp:lastModifiedBy>
  <dcterms:created xsi:type="dcterms:W3CDTF">2014-10-17T20:10:22Z</dcterms:created>
  <dcterms:modified xsi:type="dcterms:W3CDTF">2014-10-20T14:22:30Z</dcterms:modified>
</cp:coreProperties>
</file>